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172.16.0.42\上下水道課$\40_下水道_経営管理班\180_経営分析比較表\R06\【経営比較分析表】2023_052116_46_1718\"/>
    </mc:Choice>
  </mc:AlternateContent>
  <xr:revisionPtr revIDLastSave="0" documentId="13_ncr:1_{F3EF5606-5609-48F3-934A-42DBF96C09F5}" xr6:coauthVersionLast="36" xr6:coauthVersionMax="36" xr10:uidLastSave="{00000000-0000-0000-0000-000000000000}"/>
  <workbookProtection workbookAlgorithmName="SHA-512" workbookHashValue="XBQRnnmkqw+QMSw8+89ZFlcRB0k7p6LNYTxNt3vEh4u1zTErfPowTlnx5+jn/sXy6qcDneC8AMQ5N1gIeT0utw==" workbookSaltValue="ik36pODZ5g4Yr/NM1g6Gx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<sst xmlns="http://schemas.openxmlformats.org/spreadsheetml/2006/main" count="236" uniqueCount="115">
  <si>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</si>
  <si>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</si>
  <si>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</si>
  <si>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</si>
  <si>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</si>
  <si>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</si>
  <si>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</si>
  <si>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</si>
  <si>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</si>
  <si>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</si>
  <si>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</si>
  <si>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</si>
  <si>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</si>
  <si>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</si>
  <si>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</si>
  <si>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</si>
  <si>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</si>
  <si>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</si>
  <si>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</si>
  <si>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</si>
  <si>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</si>
  <si>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</si>
  <si>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</si>
  <si>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</si>
  <si>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</si>
  <si>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</si>
  <si>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</si>
  <si>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</si>
  <si>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</si>
  <si>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</si>
  <si>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</si>
  <si>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</si>
  <si>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</si>
  <si>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</si>
  <si>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</si>
  <si>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</si>
  <si>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</si>
  <si>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</si>
  <si>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</si>
  <si>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</si>
  <si>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</si>
  <si>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</si>
  <si>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</si>
  <si>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</si>
  <si>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</si>
  <si>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</si>
  <si>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</si>
  <si>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</si>
  <si>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</si>
  <si>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</si>
  <si>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</si>
  <si>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</si>
  <si>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</si>
  <si>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</si>
  <si>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</si>
  <si>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</si>
  <si>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</si>
  <si>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</si>
  <si>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</si>
  <si>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</si>
  <si>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</si>
  <si>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</si>
  <si>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</si>
  <si>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</si>
  <si>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</si>
  <si>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</si>
  <si>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</si>
  <si>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</si>
  <si>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</si>
  <si>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</si>
  <si>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</si>
  <si>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</si>
  <si>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</si>
  <si>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</si>
  <si>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</si>
  <si>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</si>
  <si>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</si>
  <si>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</si>
  <si>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</si>
  <si>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</si>
  <si>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</si>
  <si>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</si>
  <si>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</si>
  <si>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</si>
  <si>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</si>
  <si>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</si>
  <si>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</si>
  <si>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</si>
  <si>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</si>
  <si>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</si>
  <si>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</si>
  <si>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</si>
  <si>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</si>
  <si>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</si>
  <si>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</si>
  <si>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潟上市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</si>
  <si>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</si>
  <si>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</si>
  <si>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</si>
  <si>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</si>
  <si>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</si>
  <si>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</si>
  <si>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</si>
  <si>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</si>
  <si>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</si>
  <si>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</si>
  <si>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</si>
  <si>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</si>
  <si>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</si>
  <si>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</si>
  <si>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</si>
  <si>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</si>
  <si>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公共下水道事業は、令和元年度より地方公営企業法を適用している。
①経常収支比率については、１００％以上であることから単年度収支が黒字であることを示している。また⑤経費回収率においても１００％以上であることから、使用料で回収すべき経費をすべて使用料で賄えている状況である。
②累積欠損金比率については、令和元年度が法適用初年度に伴い生じた特別損失によるものであることから、令和２年度以降は０％となっている。
③流動比率については、１００％以下であることから、１年以内に支払わなければならない負債を賄えていないことを示しているが、償還原資については使用料収入及び他会計繰入金により得ることが予定されている。
④企業債残高対事業規模比率については、類似団体と比較し低い数値となっている。供用開始から３０年以上経過しており企業債残高が減少したことに加え、面整備が進み使用料収入が順調に増加したことが要因であると考えられる。また、更新費用の先送りもひとつの要因であると考えられる。
⑥汚水処理原価については、類似団体と比較し低い数値となっている。
⑦施設利用率については、流域下水道に接続しているため算出されない。
⑧水洗化率については、令和元年度までは増加傾向にあったが、以降は横ばいの数値となっている。</t>
    <phoneticPr fontId="4"/>
  </si>
  <si>
    <t>①有形固定資産減価償却率については、資産の老朽化度合を示すものであるが類似団体と比較すると低い数値となっており、類似団体に比べ老朽化はそれほど進んでいない。
②管渠老朽化率については、類似団体と比較すると低い数値となっている。
③管渠改善率については、管渠の部分修繕で対応しており管渠更新を行っていないため算出されない。</t>
    <phoneticPr fontId="4"/>
  </si>
  <si>
    <t>　経常収支比率及び経費回収率について１００％以上であることから、健全な経営であると考えられる。
　令和８年度から老朽化対策として下水道ストックマネジメント計画の策定を実行し、多額の更新費用を効率的に管理する。更新費用の財源としては企業債の増加が見込まれるが、過剰な投資を避け計画的な投資の平準化を図り、財務の健全性を維持する。また、財源捻出のために水洗化率を向上させ、収入源を拡大する。そのため、広報誌やSNSを活用し、下水道未接続者への接続促進を行い、住民の理解と協力を得て下水道普及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</si>
</sst>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2-407E-BE32-FFB238E61A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69C2-407E-BE32-FFB238E61A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47-4A38-9B48-8F9F01C0DF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AB47-4A38-9B48-8F9F01C0DF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96.01</c:v>
                </c:pt>
                <c:pt idx="1">
                  <c:v>95.21</c:v>
                </c:pt>
                <c:pt idx="2">
                  <c:v>95.93</c:v>
                </c:pt>
                <c:pt idx="3">
                  <c:v>95.94</c:v>
                </c:pt>
                <c:pt idx="4">
                  <c:v>95.98</c:v>
                </c:pt>
              </c:numCache>
            </c:numRef>
          </c:val>
          <c:extLst>
            <c:ext xmlns:c16="http://schemas.microsoft.com/office/drawing/2014/chart" uri="{C3380CC4-5D6E-409C-BE32-E72D297353CC}">
              <c16:uniqueId val="{00000000-592D-4706-80AC-704205EEF5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592D-4706-80AC-704205EEF5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100.54</c:v>
                </c:pt>
                <c:pt idx="1">
                  <c:v>101.88</c:v>
                </c:pt>
                <c:pt idx="2">
                  <c:v>103.59</c:v>
                </c:pt>
                <c:pt idx="3">
                  <c:v>101.78</c:v>
                </c:pt>
                <c:pt idx="4">
                  <c:v>105.69</c:v>
                </c:pt>
              </c:numCache>
            </c:numRef>
          </c:val>
          <c:extLst>
            <c:ext xmlns:c16="http://schemas.microsoft.com/office/drawing/2014/chart" uri="{C3380CC4-5D6E-409C-BE32-E72D297353CC}">
              <c16:uniqueId val="{00000000-A545-427D-BCB2-F1D84FF063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A545-427D-BCB2-F1D84FF063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c:v>
                </c:pt>
                <c:pt idx="1">
                  <c:v>7.54</c:v>
                </c:pt>
                <c:pt idx="2">
                  <c:v>11.29</c:v>
                </c:pt>
                <c:pt idx="3">
                  <c:v>15</c:v>
                </c:pt>
                <c:pt idx="4">
                  <c:v>18.71</c:v>
                </c:pt>
              </c:numCache>
            </c:numRef>
          </c:val>
          <c:extLst>
            <c:ext xmlns:c16="http://schemas.microsoft.com/office/drawing/2014/chart" uri="{C3380CC4-5D6E-409C-BE32-E72D297353CC}">
              <c16:uniqueId val="{00000000-ACE0-4B2A-9269-D5053D6B0F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ACE0-4B2A-9269-D5053D6B0F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0.11</c:v>
                </c:pt>
              </c:numCache>
            </c:numRef>
          </c:val>
          <c:extLst>
            <c:ext xmlns:c16="http://schemas.microsoft.com/office/drawing/2014/chart" uri="{C3380CC4-5D6E-409C-BE32-E72D297353CC}">
              <c16:uniqueId val="{00000000-2302-4E31-BD5C-A55A362DFD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2302-4E31-BD5C-A55A362DFD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0.52</c:v>
                </c:pt>
                <c:pt idx="1">
                  <c:v>0</c:v>
                </c:pt>
                <c:pt idx="2">
                  <c:v>0</c:v>
                </c:pt>
                <c:pt idx="3">
                  <c:v>0</c:v>
                </c:pt>
                <c:pt idx="4">
                  <c:v>0</c:v>
                </c:pt>
              </c:numCache>
            </c:numRef>
          </c:val>
          <c:extLst>
            <c:ext xmlns:c16="http://schemas.microsoft.com/office/drawing/2014/chart" uri="{C3380CC4-5D6E-409C-BE32-E72D297353CC}">
              <c16:uniqueId val="{00000000-5DC5-436C-941F-77AC3E3E13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5DC5-436C-941F-77AC3E3E13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24.63</c:v>
                </c:pt>
                <c:pt idx="1">
                  <c:v>20.28</c:v>
                </c:pt>
                <c:pt idx="2">
                  <c:v>29.5</c:v>
                </c:pt>
                <c:pt idx="3">
                  <c:v>39.81</c:v>
                </c:pt>
                <c:pt idx="4">
                  <c:v>48.34</c:v>
                </c:pt>
              </c:numCache>
            </c:numRef>
          </c:val>
          <c:extLst>
            <c:ext xmlns:c16="http://schemas.microsoft.com/office/drawing/2014/chart" uri="{C3380CC4-5D6E-409C-BE32-E72D297353CC}">
              <c16:uniqueId val="{00000000-6E08-4C44-A1CB-86B0FA289A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6E08-4C44-A1CB-86B0FA289A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521.24</c:v>
                </c:pt>
                <c:pt idx="1">
                  <c:v>435.6</c:v>
                </c:pt>
                <c:pt idx="2">
                  <c:v>396.93</c:v>
                </c:pt>
                <c:pt idx="3">
                  <c:v>483.98</c:v>
                </c:pt>
                <c:pt idx="4">
                  <c:v>424.05</c:v>
                </c:pt>
              </c:numCache>
            </c:numRef>
          </c:val>
          <c:extLst>
            <c:ext xmlns:c16="http://schemas.microsoft.com/office/drawing/2014/chart" uri="{C3380CC4-5D6E-409C-BE32-E72D297353CC}">
              <c16:uniqueId val="{00000000-B6C5-4FCE-9751-991B9C56CF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B6C5-4FCE-9751-991B9C56CF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EC-4E11-BA25-1B34D91871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23EC-4E11-BA25-1B34D91871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155.06</c:v>
                </c:pt>
                <c:pt idx="1">
                  <c:v>155.54</c:v>
                </c:pt>
                <c:pt idx="2">
                  <c:v>155.87</c:v>
                </c:pt>
                <c:pt idx="3">
                  <c:v>156.04</c:v>
                </c:pt>
                <c:pt idx="4">
                  <c:v>156.35</c:v>
                </c:pt>
              </c:numCache>
            </c:numRef>
          </c:val>
          <c:extLst>
            <c:ext xmlns:c16="http://schemas.microsoft.com/office/drawing/2014/chart" uri="{C3380CC4-5D6E-409C-BE32-E72D297353CC}">
              <c16:uniqueId val="{00000000-98C7-4FEA-9255-C1021800D7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98C7-4FEA-9255-C1021800D7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潟上市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31624</v>
      </c>
      <c r="AM8" s="44"/>
      <c r="AN8" s="44"/>
      <c r="AO8" s="44"/>
      <c r="AP8" s="44"/>
      <c r="AQ8" s="44"/>
      <c r="AR8" s="44"/>
      <c r="AS8" s="44"/>
      <c r="AT8" s="45">
        <f>データ!T6</f>
        <v>1209.5899999999999</v>
      </c>
      <c r="AU8" s="45"/>
      <c r="AV8" s="45"/>
      <c r="AW8" s="45"/>
      <c r="AX8" s="45"/>
      <c r="AY8" s="45"/>
      <c r="AZ8" s="45"/>
      <c r="BA8" s="45"/>
      <c r="BB8" s="45">
        <f>データ!U6</f>
        <v>26.14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72.849999999999994</v>
      </c>
      <c r="J10" s="45"/>
      <c r="K10" s="45"/>
      <c r="L10" s="45"/>
      <c r="M10" s="45"/>
      <c r="N10" s="45"/>
      <c r="O10" s="45"/>
      <c r="P10" s="45">
        <f>データ!P6</f>
        <v>58.65</v>
      </c>
      <c r="Q10" s="45"/>
      <c r="R10" s="45"/>
      <c r="S10" s="45"/>
      <c r="T10" s="45"/>
      <c r="U10" s="45"/>
      <c r="V10" s="45"/>
      <c r="W10" s="45">
        <f>データ!Q6</f>
        <v>88.08</v>
      </c>
      <c r="X10" s="45"/>
      <c r="Y10" s="45"/>
      <c r="Z10" s="45"/>
      <c r="AA10" s="45"/>
      <c r="AB10" s="45"/>
      <c r="AC10" s="45"/>
      <c r="AD10" s="44">
        <f>データ!R6</f>
        <v>3080</v>
      </c>
      <c r="AE10" s="44"/>
      <c r="AF10" s="44"/>
      <c r="AG10" s="44"/>
      <c r="AH10" s="44"/>
      <c r="AI10" s="44"/>
      <c r="AJ10" s="44"/>
      <c r="AK10" s="2"/>
      <c r="AL10" s="44">
        <f>データ!V6</f>
        <v>18433</v>
      </c>
      <c r="AM10" s="44"/>
      <c r="AN10" s="44"/>
      <c r="AO10" s="44"/>
      <c r="AP10" s="44"/>
      <c r="AQ10" s="44"/>
      <c r="AR10" s="44"/>
      <c r="AS10" s="44"/>
      <c r="AT10" s="45">
        <f>データ!W6</f>
        <v>6.31</v>
      </c>
      <c r="AU10" s="45"/>
      <c r="AV10" s="45"/>
      <c r="AW10" s="45"/>
      <c r="AX10" s="45"/>
      <c r="AY10" s="45"/>
      <c r="AZ10" s="45"/>
      <c r="BA10" s="45"/>
      <c r="BB10" s="45">
        <f>データ!X6</f>
        <v>2921.24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7DRWAta1GGms6wEmpKnPDJog1xOZE7XXEmSyD8ESLn5h97iXGkG8HQQyFLZsE59aMNTLm6M/2AyPSN3QzV6Fw==" saltValue="Ryq/7CiJAKOzFdBGzv4g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52116</v>
      </c>
      <c r="D6" s="19">
        <f t="shared" si="3"/>
        <v>46</v>
      </c>
      <c r="E6" s="19">
        <f t="shared" si="3"/>
        <v>17</v>
      </c>
      <c r="F6" s="19">
        <f t="shared" si="3"/>
        <v>1</v>
      </c>
      <c r="G6" s="19">
        <f t="shared" si="3"/>
        <v>0</v>
      </c>
      <c r="H6" s="19" t="str">
        <f t="shared" si="3"/>
        <v>秋田県　潟上市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72.849999999999994</v>
      </c>
      <c r="P6" s="20">
        <f t="shared" si="3"/>
        <v>58.65</v>
      </c>
      <c r="Q6" s="20">
        <f t="shared" si="3"/>
        <v>88.08</v>
      </c>
      <c r="R6" s="20">
        <f t="shared" si="3"/>
        <v>3080</v>
      </c>
      <c r="S6" s="20">
        <f t="shared" si="3"/>
        <v>31624</v>
      </c>
      <c r="T6" s="20">
        <f t="shared" si="3"/>
        <v>1209.5899999999999</v>
      </c>
      <c r="U6" s="20">
        <f t="shared" si="3"/>
        <v>26.14</v>
      </c>
      <c r="V6" s="20">
        <f t="shared" si="3"/>
        <v>18433</v>
      </c>
      <c r="W6" s="20">
        <f t="shared" si="3"/>
        <v>6.31</v>
      </c>
      <c r="X6" s="20">
        <f t="shared" si="3"/>
        <v>2921.24</v>
      </c>
      <c r="Y6" s="21">
        <f>IF(Y7="",NA(),Y7)</f>
        <v>100.54</v>
      </c>
      <c r="Z6" s="21">
        <f t="shared" ref="Z6:AH6" si="4">IF(Z7="",NA(),Z7)</f>
        <v>101.88</v>
      </c>
      <c r="AA6" s="21">
        <f t="shared" si="4"/>
        <v>103.59</v>
      </c>
      <c r="AB6" s="21">
        <f t="shared" si="4"/>
        <v>101.78</v>
      </c>
      <c r="AC6" s="21">
        <f t="shared" si="4"/>
        <v>105.69</v>
      </c>
      <c r="AD6" s="21">
        <f t="shared" si="4"/>
        <v>106.81</v>
      </c>
      <c r="AE6" s="21">
        <f t="shared" si="4"/>
        <v>106.5</v>
      </c>
      <c r="AF6" s="21">
        <f t="shared" si="4"/>
        <v>106.22</v>
      </c>
      <c r="AG6" s="21">
        <f t="shared" si="4"/>
        <v>107.01</v>
      </c>
      <c r="AH6" s="21">
        <f t="shared" si="4"/>
        <v>106.53</v>
      </c>
      <c r="AI6" s="20" t="str">
        <f>IF(AI7="","",IF(AI7="-","【-】","【"&amp;SUBSTITUTE(TEXT(AI7,"#,##0.00"),"-","△")&amp;"】"))</f>
        <v>【105.91】</v>
      </c>
      <c r="AJ6" s="21">
        <f>IF(AJ7="",NA(),AJ7)</f>
        <v>0.52</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24.63</v>
      </c>
      <c r="AV6" s="21">
        <f t="shared" ref="AV6:BD6" si="6">IF(AV7="",NA(),AV7)</f>
        <v>20.28</v>
      </c>
      <c r="AW6" s="21">
        <f t="shared" si="6"/>
        <v>29.5</v>
      </c>
      <c r="AX6" s="21">
        <f t="shared" si="6"/>
        <v>39.81</v>
      </c>
      <c r="AY6" s="21">
        <f t="shared" si="6"/>
        <v>48.34</v>
      </c>
      <c r="AZ6" s="21">
        <f t="shared" si="6"/>
        <v>68.17</v>
      </c>
      <c r="BA6" s="21">
        <f t="shared" si="6"/>
        <v>55.6</v>
      </c>
      <c r="BB6" s="21">
        <f t="shared" si="6"/>
        <v>59.4</v>
      </c>
      <c r="BC6" s="21">
        <f t="shared" si="6"/>
        <v>68.27</v>
      </c>
      <c r="BD6" s="21">
        <f t="shared" si="6"/>
        <v>74.790000000000006</v>
      </c>
      <c r="BE6" s="20" t="str">
        <f>IF(BE7="","",IF(BE7="-","【-】","【"&amp;SUBSTITUTE(TEXT(BE7,"#,##0.00"),"-","△")&amp;"】"))</f>
        <v>【78.43】</v>
      </c>
      <c r="BF6" s="21">
        <f>IF(BF7="",NA(),BF7)</f>
        <v>521.24</v>
      </c>
      <c r="BG6" s="21">
        <f t="shared" ref="BG6:BO6" si="7">IF(BG7="",NA(),BG7)</f>
        <v>435.6</v>
      </c>
      <c r="BH6" s="21">
        <f t="shared" si="7"/>
        <v>396.93</v>
      </c>
      <c r="BI6" s="21">
        <f t="shared" si="7"/>
        <v>483.98</v>
      </c>
      <c r="BJ6" s="21">
        <f t="shared" si="7"/>
        <v>424.05</v>
      </c>
      <c r="BK6" s="21">
        <f t="shared" si="7"/>
        <v>789.44</v>
      </c>
      <c r="BL6" s="21">
        <f t="shared" si="7"/>
        <v>789.08</v>
      </c>
      <c r="BM6" s="21">
        <f t="shared" si="7"/>
        <v>747.84</v>
      </c>
      <c r="BN6" s="21">
        <f t="shared" si="7"/>
        <v>804.98</v>
      </c>
      <c r="BO6" s="21">
        <f t="shared" si="7"/>
        <v>767.56</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87.29</v>
      </c>
      <c r="BW6" s="21">
        <f t="shared" si="8"/>
        <v>88.25</v>
      </c>
      <c r="BX6" s="21">
        <f t="shared" si="8"/>
        <v>90.17</v>
      </c>
      <c r="BY6" s="21">
        <f t="shared" si="8"/>
        <v>88.71</v>
      </c>
      <c r="BZ6" s="21">
        <f t="shared" si="8"/>
        <v>90.23</v>
      </c>
      <c r="CA6" s="20" t="str">
        <f>IF(CA7="","",IF(CA7="-","【-】","【"&amp;SUBSTITUTE(TEXT(CA7,"#,##0.00"),"-","△")&amp;"】"))</f>
        <v>【97.81】</v>
      </c>
      <c r="CB6" s="21">
        <f>IF(CB7="",NA(),CB7)</f>
        <v>155.06</v>
      </c>
      <c r="CC6" s="21">
        <f t="shared" ref="CC6:CK6" si="9">IF(CC7="",NA(),CC7)</f>
        <v>155.54</v>
      </c>
      <c r="CD6" s="21">
        <f t="shared" si="9"/>
        <v>155.87</v>
      </c>
      <c r="CE6" s="21">
        <f t="shared" si="9"/>
        <v>156.04</v>
      </c>
      <c r="CF6" s="21">
        <f t="shared" si="9"/>
        <v>156.35</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96.01</v>
      </c>
      <c r="CY6" s="21">
        <f t="shared" ref="CY6:DG6" si="11">IF(CY7="",NA(),CY7)</f>
        <v>95.21</v>
      </c>
      <c r="CZ6" s="21">
        <f t="shared" si="11"/>
        <v>95.93</v>
      </c>
      <c r="DA6" s="21">
        <f t="shared" si="11"/>
        <v>95.94</v>
      </c>
      <c r="DB6" s="21">
        <f t="shared" si="11"/>
        <v>95.98</v>
      </c>
      <c r="DC6" s="21">
        <f t="shared" si="11"/>
        <v>90.42</v>
      </c>
      <c r="DD6" s="21">
        <f t="shared" si="11"/>
        <v>90.72</v>
      </c>
      <c r="DE6" s="21">
        <f t="shared" si="11"/>
        <v>91.07</v>
      </c>
      <c r="DF6" s="21">
        <f t="shared" si="11"/>
        <v>90.67</v>
      </c>
      <c r="DG6" s="21">
        <f t="shared" si="11"/>
        <v>90.62</v>
      </c>
      <c r="DH6" s="20" t="str">
        <f>IF(DH7="","",IF(DH7="-","【-】","【"&amp;SUBSTITUTE(TEXT(DH7,"#,##0.00"),"-","△")&amp;"】"))</f>
        <v>【95.91】</v>
      </c>
      <c r="DI6" s="21">
        <f>IF(DI7="",NA(),DI7)</f>
        <v>3.8</v>
      </c>
      <c r="DJ6" s="21">
        <f t="shared" ref="DJ6:DR6" si="12">IF(DJ7="",NA(),DJ7)</f>
        <v>7.54</v>
      </c>
      <c r="DK6" s="21">
        <f t="shared" si="12"/>
        <v>11.29</v>
      </c>
      <c r="DL6" s="21">
        <f t="shared" si="12"/>
        <v>15</v>
      </c>
      <c r="DM6" s="21">
        <f t="shared" si="12"/>
        <v>18.71</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1">
        <f t="shared" si="13"/>
        <v>0.11</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52116</v>
      </c>
      <c r="D7" s="23">
        <v>46</v>
      </c>
      <c r="E7" s="23">
        <v>17</v>
      </c>
      <c r="F7" s="23">
        <v>1</v>
      </c>
      <c r="G7" s="23">
        <v>0</v>
      </c>
      <c r="H7" s="23" t="s">
        <v>95</v>
      </c>
      <c r="I7" s="23" t="s">
        <v>96</v>
      </c>
      <c r="J7" s="23" t="s">
        <v>97</v>
      </c>
      <c r="K7" s="23" t="s">
        <v>98</v>
      </c>
      <c r="L7" s="23" t="s">
        <v>99</v>
      </c>
      <c r="M7" s="23" t="s">
        <v>100</v>
      </c>
      <c r="N7" s="24" t="s">
        <v>101</v>
      </c>
      <c r="O7" s="24">
        <v>72.849999999999994</v>
      </c>
      <c r="P7" s="24">
        <v>58.65</v>
      </c>
      <c r="Q7" s="24">
        <v>88.08</v>
      </c>
      <c r="R7" s="24">
        <v>3080</v>
      </c>
      <c r="S7" s="24">
        <v>31624</v>
      </c>
      <c r="T7" s="24">
        <v>1209.5899999999999</v>
      </c>
      <c r="U7" s="24">
        <v>26.14</v>
      </c>
      <c r="V7" s="24">
        <v>18433</v>
      </c>
      <c r="W7" s="24">
        <v>6.31</v>
      </c>
      <c r="X7" s="24">
        <v>2921.24</v>
      </c>
      <c r="Y7" s="24">
        <v>100.54</v>
      </c>
      <c r="Z7" s="24">
        <v>101.88</v>
      </c>
      <c r="AA7" s="24">
        <v>103.59</v>
      </c>
      <c r="AB7" s="24">
        <v>101.78</v>
      </c>
      <c r="AC7" s="24">
        <v>105.69</v>
      </c>
      <c r="AD7" s="24">
        <v>106.81</v>
      </c>
      <c r="AE7" s="24">
        <v>106.5</v>
      </c>
      <c r="AF7" s="24">
        <v>106.22</v>
      </c>
      <c r="AG7" s="24">
        <v>107.01</v>
      </c>
      <c r="AH7" s="24">
        <v>106.53</v>
      </c>
      <c r="AI7" s="24">
        <v>105.91</v>
      </c>
      <c r="AJ7" s="24">
        <v>0.52</v>
      </c>
      <c r="AK7" s="24">
        <v>0</v>
      </c>
      <c r="AL7" s="24">
        <v>0</v>
      </c>
      <c r="AM7" s="24">
        <v>0</v>
      </c>
      <c r="AN7" s="24">
        <v>0</v>
      </c>
      <c r="AO7" s="24">
        <v>34.4</v>
      </c>
      <c r="AP7" s="24">
        <v>18.36</v>
      </c>
      <c r="AQ7" s="24">
        <v>18.010000000000002</v>
      </c>
      <c r="AR7" s="24">
        <v>23.86</v>
      </c>
      <c r="AS7" s="24">
        <v>18.41</v>
      </c>
      <c r="AT7" s="24">
        <v>3.03</v>
      </c>
      <c r="AU7" s="24">
        <v>24.63</v>
      </c>
      <c r="AV7" s="24">
        <v>20.28</v>
      </c>
      <c r="AW7" s="24">
        <v>29.5</v>
      </c>
      <c r="AX7" s="24">
        <v>39.81</v>
      </c>
      <c r="AY7" s="24">
        <v>48.34</v>
      </c>
      <c r="AZ7" s="24">
        <v>68.17</v>
      </c>
      <c r="BA7" s="24">
        <v>55.6</v>
      </c>
      <c r="BB7" s="24">
        <v>59.4</v>
      </c>
      <c r="BC7" s="24">
        <v>68.27</v>
      </c>
      <c r="BD7" s="24">
        <v>74.790000000000006</v>
      </c>
      <c r="BE7" s="24">
        <v>78.430000000000007</v>
      </c>
      <c r="BF7" s="24">
        <v>521.24</v>
      </c>
      <c r="BG7" s="24">
        <v>435.6</v>
      </c>
      <c r="BH7" s="24">
        <v>396.93</v>
      </c>
      <c r="BI7" s="24">
        <v>483.98</v>
      </c>
      <c r="BJ7" s="24">
        <v>424.05</v>
      </c>
      <c r="BK7" s="24">
        <v>789.44</v>
      </c>
      <c r="BL7" s="24">
        <v>789.08</v>
      </c>
      <c r="BM7" s="24">
        <v>747.84</v>
      </c>
      <c r="BN7" s="24">
        <v>804.98</v>
      </c>
      <c r="BO7" s="24">
        <v>767.56</v>
      </c>
      <c r="BP7" s="24">
        <v>630.82000000000005</v>
      </c>
      <c r="BQ7" s="24">
        <v>100</v>
      </c>
      <c r="BR7" s="24">
        <v>100</v>
      </c>
      <c r="BS7" s="24">
        <v>100</v>
      </c>
      <c r="BT7" s="24">
        <v>100</v>
      </c>
      <c r="BU7" s="24">
        <v>100</v>
      </c>
      <c r="BV7" s="24">
        <v>87.29</v>
      </c>
      <c r="BW7" s="24">
        <v>88.25</v>
      </c>
      <c r="BX7" s="24">
        <v>90.17</v>
      </c>
      <c r="BY7" s="24">
        <v>88.71</v>
      </c>
      <c r="BZ7" s="24">
        <v>90.23</v>
      </c>
      <c r="CA7" s="24">
        <v>97.81</v>
      </c>
      <c r="CB7" s="24">
        <v>155.06</v>
      </c>
      <c r="CC7" s="24">
        <v>155.54</v>
      </c>
      <c r="CD7" s="24">
        <v>155.87</v>
      </c>
      <c r="CE7" s="24">
        <v>156.04</v>
      </c>
      <c r="CF7" s="24">
        <v>156.35</v>
      </c>
      <c r="CG7" s="24">
        <v>176.67</v>
      </c>
      <c r="CH7" s="24">
        <v>176.37</v>
      </c>
      <c r="CI7" s="24">
        <v>173.17</v>
      </c>
      <c r="CJ7" s="24">
        <v>174.8</v>
      </c>
      <c r="CK7" s="24">
        <v>170.2</v>
      </c>
      <c r="CL7" s="24">
        <v>138.75</v>
      </c>
      <c r="CM7" s="24" t="s">
        <v>101</v>
      </c>
      <c r="CN7" s="24" t="s">
        <v>101</v>
      </c>
      <c r="CO7" s="24" t="s">
        <v>101</v>
      </c>
      <c r="CP7" s="24" t="s">
        <v>101</v>
      </c>
      <c r="CQ7" s="24" t="s">
        <v>101</v>
      </c>
      <c r="CR7" s="24">
        <v>57.42</v>
      </c>
      <c r="CS7" s="24">
        <v>56.72</v>
      </c>
      <c r="CT7" s="24">
        <v>56.43</v>
      </c>
      <c r="CU7" s="24">
        <v>55.82</v>
      </c>
      <c r="CV7" s="24">
        <v>56.51</v>
      </c>
      <c r="CW7" s="24">
        <v>58.94</v>
      </c>
      <c r="CX7" s="24">
        <v>96.01</v>
      </c>
      <c r="CY7" s="24">
        <v>95.21</v>
      </c>
      <c r="CZ7" s="24">
        <v>95.93</v>
      </c>
      <c r="DA7" s="24">
        <v>95.94</v>
      </c>
      <c r="DB7" s="24">
        <v>95.98</v>
      </c>
      <c r="DC7" s="24">
        <v>90.42</v>
      </c>
      <c r="DD7" s="24">
        <v>90.72</v>
      </c>
      <c r="DE7" s="24">
        <v>91.07</v>
      </c>
      <c r="DF7" s="24">
        <v>90.67</v>
      </c>
      <c r="DG7" s="24">
        <v>90.62</v>
      </c>
      <c r="DH7" s="24">
        <v>95.91</v>
      </c>
      <c r="DI7" s="24">
        <v>3.8</v>
      </c>
      <c r="DJ7" s="24">
        <v>7.54</v>
      </c>
      <c r="DK7" s="24">
        <v>11.29</v>
      </c>
      <c r="DL7" s="24">
        <v>15</v>
      </c>
      <c r="DM7" s="24">
        <v>18.71</v>
      </c>
      <c r="DN7" s="24">
        <v>29.23</v>
      </c>
      <c r="DO7" s="24">
        <v>20.78</v>
      </c>
      <c r="DP7" s="24">
        <v>23.54</v>
      </c>
      <c r="DQ7" s="24">
        <v>25.86</v>
      </c>
      <c r="DR7" s="24">
        <v>26.9</v>
      </c>
      <c r="DS7" s="24">
        <v>41.09</v>
      </c>
      <c r="DT7" s="24">
        <v>0</v>
      </c>
      <c r="DU7" s="24">
        <v>0</v>
      </c>
      <c r="DV7" s="24">
        <v>0</v>
      </c>
      <c r="DW7" s="24">
        <v>0</v>
      </c>
      <c r="DX7" s="24">
        <v>0.11</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杉渕嘉之</cp:lastModifiedBy>
  <cp:lastPrinted>2025-01-29T02:16:20Z</cp:lastPrinted>
  <dcterms:created xsi:type="dcterms:W3CDTF">2024-12-19T01:12:15Z</dcterms:created>
  <dcterms:modified xsi:type="dcterms:W3CDTF">2025-01-29T04:43:24Z</dcterms:modified>
  <cp:category/>
</cp:coreProperties>
</file>