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1"/>
  <workbookPr/>
  <mc:AlternateContent xmlns:mc="http://schemas.openxmlformats.org/markup-compatibility/2006">
    <mc:Choice Requires="x15">
      <x15ac:absPath xmlns:x15ac="http://schemas.microsoft.com/office/spreadsheetml/2010/11/ac" url="\\172.16.0.42\上下水道課$\40_下水道_経営管理班\180_経営分析比較表\R07\【経営比較分析表】2024_052116_46_1718\"/>
    </mc:Choice>
  </mc:AlternateContent>
  <xr:revisionPtr revIDLastSave="0" documentId="13_ncr:1_{702E47D8-357D-4D2D-8131-63A39DDCDD91}" xr6:coauthVersionLast="36" xr6:coauthVersionMax="36" xr10:uidLastSave="{00000000-0000-0000-0000-000000000000}"/>
  <workbookProtection workbookAlgorithmName="SHA-512" workbookHashValue="Ldjz/YVe0z0O2msKAyTk88RU5ufa34LVF8oTJhW8HzrRd7yuOP7y2Oq3mPpwdLbnw4t5ki2HXhI3XeGRVTcwlQ==" workbookSaltValue="RrPNIyWZM1JYDMAknAP0Bw==" workbookSpinCount="100000" lockStructure="1"/>
  <bookViews>
    <workbookView xWindow="0" yWindow="0" windowWidth="23040" windowHeight="921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W6" i="5"/>
  <c r="AT10" i="4" s="1"/>
  <c r="V6" i="5"/>
  <c r="AL10" i="4" s="1"/>
  <c r="U6" i="5"/>
  <c r="T6" i="5"/>
  <c r="AT8" i="4" s="1"/>
  <c r="S6" i="5"/>
  <c r="AL8" i="4" s="1"/>
  <c r="R6" i="5"/>
  <c r="AD10" i="4" s="1"/>
  <c r="Q6" i="5"/>
  <c r="P6" i="5"/>
  <c r="P10" i="4" s="1"/>
  <c r="O6" i="5"/>
  <c r="I10" i="4" s="1"/>
  <c r="N6" i="5"/>
  <c r="B10" i="4" s="1"/>
  <c r="M6" i="5"/>
  <c r="L6" i="5"/>
  <c r="W8" i="4" s="1"/>
  <c r="K6" i="5"/>
  <c r="P8" i="4" s="1"/>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5" i="4"/>
  <c r="K85" i="4"/>
  <c r="I85" i="4"/>
  <c r="H85" i="4"/>
  <c r="G85" i="4"/>
  <c r="BB10" i="4"/>
  <c r="W10" i="4"/>
  <c r="BB8" i="4"/>
  <c r="AD8" i="4"/>
  <c r="B6" i="4"/>
</calcChain>
</file>

<file path=xl/sharedStrings.xml><?xml version="1.0" encoding="utf-8"?>
<sst xmlns="http://schemas.openxmlformats.org/spreadsheetml/2006/main" count="236" uniqueCount="116">
  <si>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</si>
  <si>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</si>
  <si>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</si>
  <si>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</si>
  <si>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</si>
  <si>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</si>
  <si>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</si>
  <si>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</si>
  <si>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</si>
  <si>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</si>
  <si>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</si>
  <si>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</si>
  <si>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</si>
  <si>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</si>
  <si>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</si>
  <si>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</si>
  <si>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</si>
  <si>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</si>
  <si>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</si>
  <si>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</si>
  <si>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</si>
  <si>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</si>
  <si>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</si>
  <si>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</si>
  <si>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</si>
  <si>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</si>
  <si>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</si>
  <si>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</si>
  <si>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</si>
  <si>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</si>
  <si>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</si>
  <si>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</si>
  <si>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</si>
  <si>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</si>
  <si>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</si>
  <si>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</si>
  <si>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</si>
  <si>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</si>
  <si>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</si>
  <si>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</si>
  <si>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</si>
  <si>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</si>
  <si>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</si>
  <si>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</si>
  <si>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</si>
  <si>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</si>
  <si>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</si>
  <si>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</si>
  <si>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</si>
  <si>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</si>
  <si>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</si>
  <si>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</si>
  <si>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</si>
  <si>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</si>
  <si>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</si>
  <si>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</si>
  <si>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</si>
  <si>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</si>
  <si>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</si>
  <si>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</si>
  <si>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</si>
  <si>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</si>
  <si>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</si>
  <si>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</si>
  <si>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</si>
  <si>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</si>
  <si>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</si>
  <si>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</si>
  <si>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</si>
  <si>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</si>
  <si>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</si>
  <si>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</si>
  <si>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</si>
  <si>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</si>
  <si>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</si>
  <si>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</si>
  <si>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</si>
  <si>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</si>
  <si>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</si>
  <si>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</si>
  <si>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</si>
  <si>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</si>
  <si>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</si>
  <si>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</si>
  <si>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</si>
  <si>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</si>
  <si>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</si>
  <si>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</si>
  <si>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</si>
  <si>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</si>
  <si>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</si>
  <si>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</si>
  <si>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</si>
  <si>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</si>
  <si>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</si>
  <si>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</si>
  <si>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秋田県　潟上市</t>
  </si>
  <si>
    <t>法適用</t>
  </si>
  <si>
    <t>下水道事業</t>
  </si>
  <si>
    <t>公共下水道</t>
  </si>
  <si>
    <t>Cc1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</si>
  <si>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</si>
  <si>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</si>
  <si>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</si>
  <si>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</si>
  <si>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</si>
  <si>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</si>
  <si>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</si>
  <si>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</si>
  <si>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</si>
  <si>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</si>
  <si>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</si>
  <si>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</si>
  <si>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経常収支比率が１００％、経費回収率についてはほぼ１００％であることから、健全な経営であると考えられる。
　令和８年度から老朽化対策として下水道ストックマネジメント計画の策定を実行し、多額の更新費用を効率的に管理する。更新費用の財源としては企業債の増加が見込まれるが、過剰な投資を避け計画的な投資の平準化を図り、財務の健全性を維持する。また、財源捻出のために水洗化率を向上させ、収入源を拡大する。そのため、広報誌やSNSを活用し、下水道未接続者への接続促進を行い、住民の理解と協力を得て下水道普及を進める。</t>
    <phoneticPr fontId="4"/>
  </si>
  <si>
    <t>①有形固定資産減価償却率については、年々上昇しており、老朽化が進んでいることを示しているため、将来的な更新計画の策定を進めている。
②管渠老朽化率については、法定耐用年数を超えたものがないため０%となっている。
③管渠改善率については、管渠の部分修繕で対応しており管渠更新を行っていないため算出されない。</t>
    <rPh sb="80" eb="86">
      <t>ホウテイタイヨウネンスウ</t>
    </rPh>
    <rPh sb="87" eb="88">
      <t>コ</t>
    </rPh>
    <phoneticPr fontId="4"/>
  </si>
  <si>
    <t>①経常収支比率については、１００％以上であることから単年度収支が黒字であることを示している。また⑤経費回収率においてもほぼ１００％であり、適切な水準である。
②累積欠損金比率については、令和２年度以降は０％となっている。
③流動比率については、１００％以下であることから、１年以内に支払わなければならない負債を賄えていないことを示しているが、改善傾向である。
④企業債残高対事業規模比率については、類似団体と比較し低い数値となっている。供用開始から３０年以上経過しており企業債残高が減少したことに加え、面整備が進み使用料収入が順調に増加したことが要因であると考えられる。また、更新費用の先送りもひとつの要因であると考えられる。
⑥汚水処理原価については、類似団体と比較し低い数値となっている。
⑦施設利用率については、流域下水道に接続しているため算出されない。
⑧水洗化率については、令和元年度までは増加傾向にあったが、以降は横ばいの数値となっている。</t>
    <rPh sb="69" eb="71">
      <t>テキセツ</t>
    </rPh>
    <rPh sb="72" eb="74">
      <t>スイジュン</t>
    </rPh>
    <rPh sb="173" eb="175">
      <t>カイゼン</t>
    </rPh>
    <rPh sb="175" eb="177">
      <t>ケイコウ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</si>
</sst>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13" fillId="0" borderId="6" xfId="0" applyFont="1" applyBorder="1" applyAlignment="1" applyProtection="1">
      <alignment horizontal="left" vertical="top" wrapText="1"/>
      <protection locked="0"/>
    </xf>
    <xf numFmtId="0" fontId="13" fillId="0" borderId="0" xfId="0" applyFont="1" applyAlignment="1" applyProtection="1">
      <alignment horizontal="left" vertical="top" wrapText="1"/>
      <protection locked="0"/>
    </xf>
    <xf numFmtId="0" fontId="13" fillId="0" borderId="7" xfId="0" applyFont="1" applyBorder="1" applyAlignment="1" applyProtection="1">
      <alignment horizontal="left" vertical="top" wrapText="1"/>
      <protection locked="0"/>
    </xf>
    <xf numFmtId="0" fontId="13" fillId="0" borderId="8" xfId="0" applyFont="1" applyBorder="1" applyAlignment="1" applyProtection="1">
      <alignment horizontal="left" vertical="top" wrapText="1"/>
      <protection locked="0"/>
    </xf>
    <xf numFmtId="0" fontId="13" fillId="0" borderId="1" xfId="0" applyFont="1" applyBorder="1" applyAlignment="1" applyProtection="1">
      <alignment horizontal="left" vertical="top" wrapText="1"/>
      <protection locked="0"/>
    </xf>
    <xf numFmtId="0" fontId="13"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4AA-4062-9378-BBC3E95D9E09}"/>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0.15</c:v>
                </c:pt>
                <c:pt idx="1">
                  <c:v>0.15</c:v>
                </c:pt>
                <c:pt idx="2">
                  <c:v>0.12</c:v>
                </c:pt>
                <c:pt idx="3">
                  <c:v>0.09</c:v>
                </c:pt>
                <c:pt idx="4">
                  <c:v>0.15</c:v>
                </c:pt>
              </c:numCache>
            </c:numRef>
          </c:val>
          <c:smooth val="0"/>
          <c:extLst>
            <c:ext xmlns:c16="http://schemas.microsoft.com/office/drawing/2014/chart" uri="{C3380CC4-5D6E-409C-BE32-E72D297353CC}">
              <c16:uniqueId val="{00000001-74AA-4062-9378-BBC3E95D9E09}"/>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CD6-4E07-80B0-0FCC1F4C12F0}"/>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56.72</c:v>
                </c:pt>
                <c:pt idx="1">
                  <c:v>56.43</c:v>
                </c:pt>
                <c:pt idx="2">
                  <c:v>55.82</c:v>
                </c:pt>
                <c:pt idx="3">
                  <c:v>56.51</c:v>
                </c:pt>
                <c:pt idx="4">
                  <c:v>56.85</c:v>
                </c:pt>
              </c:numCache>
            </c:numRef>
          </c:val>
          <c:smooth val="0"/>
          <c:extLst>
            <c:ext xmlns:c16="http://schemas.microsoft.com/office/drawing/2014/chart" uri="{C3380CC4-5D6E-409C-BE32-E72D297353CC}">
              <c16:uniqueId val="{00000001-8CD6-4E07-80B0-0FCC1F4C12F0}"/>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95.21</c:v>
                </c:pt>
                <c:pt idx="1">
                  <c:v>95.93</c:v>
                </c:pt>
                <c:pt idx="2">
                  <c:v>95.94</c:v>
                </c:pt>
                <c:pt idx="3">
                  <c:v>95.98</c:v>
                </c:pt>
                <c:pt idx="4">
                  <c:v>96.02</c:v>
                </c:pt>
              </c:numCache>
            </c:numRef>
          </c:val>
          <c:extLst>
            <c:ext xmlns:c16="http://schemas.microsoft.com/office/drawing/2014/chart" uri="{C3380CC4-5D6E-409C-BE32-E72D297353CC}">
              <c16:uniqueId val="{00000000-E940-4EDC-B41E-63900E03650C}"/>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90.72</c:v>
                </c:pt>
                <c:pt idx="1">
                  <c:v>91.07</c:v>
                </c:pt>
                <c:pt idx="2">
                  <c:v>90.67</c:v>
                </c:pt>
                <c:pt idx="3">
                  <c:v>90.62</c:v>
                </c:pt>
                <c:pt idx="4">
                  <c:v>90.79</c:v>
                </c:pt>
              </c:numCache>
            </c:numRef>
          </c:val>
          <c:smooth val="0"/>
          <c:extLst>
            <c:ext xmlns:c16="http://schemas.microsoft.com/office/drawing/2014/chart" uri="{C3380CC4-5D6E-409C-BE32-E72D297353CC}">
              <c16:uniqueId val="{00000001-E940-4EDC-B41E-63900E03650C}"/>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101.88</c:v>
                </c:pt>
                <c:pt idx="1">
                  <c:v>103.59</c:v>
                </c:pt>
                <c:pt idx="2">
                  <c:v>101.78</c:v>
                </c:pt>
                <c:pt idx="3">
                  <c:v>105.69</c:v>
                </c:pt>
                <c:pt idx="4">
                  <c:v>101.93</c:v>
                </c:pt>
              </c:numCache>
            </c:numRef>
          </c:val>
          <c:extLst>
            <c:ext xmlns:c16="http://schemas.microsoft.com/office/drawing/2014/chart" uri="{C3380CC4-5D6E-409C-BE32-E72D297353CC}">
              <c16:uniqueId val="{00000000-4FF7-4256-9037-444DCF941D45}"/>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106.5</c:v>
                </c:pt>
                <c:pt idx="1">
                  <c:v>106.22</c:v>
                </c:pt>
                <c:pt idx="2">
                  <c:v>107.01</c:v>
                </c:pt>
                <c:pt idx="3">
                  <c:v>106.53</c:v>
                </c:pt>
                <c:pt idx="4">
                  <c:v>105.5</c:v>
                </c:pt>
              </c:numCache>
            </c:numRef>
          </c:val>
          <c:smooth val="0"/>
          <c:extLst>
            <c:ext xmlns:c16="http://schemas.microsoft.com/office/drawing/2014/chart" uri="{C3380CC4-5D6E-409C-BE32-E72D297353CC}">
              <c16:uniqueId val="{00000001-4FF7-4256-9037-444DCF941D45}"/>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7.54</c:v>
                </c:pt>
                <c:pt idx="1">
                  <c:v>11.29</c:v>
                </c:pt>
                <c:pt idx="2">
                  <c:v>15</c:v>
                </c:pt>
                <c:pt idx="3">
                  <c:v>18.71</c:v>
                </c:pt>
                <c:pt idx="4">
                  <c:v>22.39</c:v>
                </c:pt>
              </c:numCache>
            </c:numRef>
          </c:val>
          <c:extLst>
            <c:ext xmlns:c16="http://schemas.microsoft.com/office/drawing/2014/chart" uri="{C3380CC4-5D6E-409C-BE32-E72D297353CC}">
              <c16:uniqueId val="{00000000-FCE5-4F8B-8C6B-F6593AF0C789}"/>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20.78</c:v>
                </c:pt>
                <c:pt idx="1">
                  <c:v>23.54</c:v>
                </c:pt>
                <c:pt idx="2">
                  <c:v>25.86</c:v>
                </c:pt>
                <c:pt idx="3">
                  <c:v>26.9</c:v>
                </c:pt>
                <c:pt idx="4">
                  <c:v>28.47</c:v>
                </c:pt>
              </c:numCache>
            </c:numRef>
          </c:val>
          <c:smooth val="0"/>
          <c:extLst>
            <c:ext xmlns:c16="http://schemas.microsoft.com/office/drawing/2014/chart" uri="{C3380CC4-5D6E-409C-BE32-E72D297353CC}">
              <c16:uniqueId val="{00000001-FCE5-4F8B-8C6B-F6593AF0C789}"/>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formatCode="#,##0.00;&quot;△&quot;#,##0.00;&quot;-&quot;">
                  <c:v>0.11</c:v>
                </c:pt>
                <c:pt idx="4">
                  <c:v>0</c:v>
                </c:pt>
              </c:numCache>
            </c:numRef>
          </c:val>
          <c:extLst>
            <c:ext xmlns:c16="http://schemas.microsoft.com/office/drawing/2014/chart" uri="{C3380CC4-5D6E-409C-BE32-E72D297353CC}">
              <c16:uniqueId val="{00000000-A0AF-4337-9625-F573D4FD0362}"/>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1.34</c:v>
                </c:pt>
                <c:pt idx="1">
                  <c:v>1.5</c:v>
                </c:pt>
                <c:pt idx="2">
                  <c:v>1.4</c:v>
                </c:pt>
                <c:pt idx="3">
                  <c:v>2.08</c:v>
                </c:pt>
                <c:pt idx="4">
                  <c:v>1.87</c:v>
                </c:pt>
              </c:numCache>
            </c:numRef>
          </c:val>
          <c:smooth val="0"/>
          <c:extLst>
            <c:ext xmlns:c16="http://schemas.microsoft.com/office/drawing/2014/chart" uri="{C3380CC4-5D6E-409C-BE32-E72D297353CC}">
              <c16:uniqueId val="{00000001-A0AF-4337-9625-F573D4FD0362}"/>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7DF-48E2-BE21-41769AF4D2C9}"/>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18.36</c:v>
                </c:pt>
                <c:pt idx="1">
                  <c:v>18.010000000000002</c:v>
                </c:pt>
                <c:pt idx="2">
                  <c:v>23.86</c:v>
                </c:pt>
                <c:pt idx="3">
                  <c:v>18.41</c:v>
                </c:pt>
                <c:pt idx="4">
                  <c:v>16.91</c:v>
                </c:pt>
              </c:numCache>
            </c:numRef>
          </c:val>
          <c:smooth val="0"/>
          <c:extLst>
            <c:ext xmlns:c16="http://schemas.microsoft.com/office/drawing/2014/chart" uri="{C3380CC4-5D6E-409C-BE32-E72D297353CC}">
              <c16:uniqueId val="{00000001-27DF-48E2-BE21-41769AF4D2C9}"/>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20.28</c:v>
                </c:pt>
                <c:pt idx="1">
                  <c:v>29.5</c:v>
                </c:pt>
                <c:pt idx="2">
                  <c:v>39.81</c:v>
                </c:pt>
                <c:pt idx="3">
                  <c:v>48.34</c:v>
                </c:pt>
                <c:pt idx="4">
                  <c:v>50.9</c:v>
                </c:pt>
              </c:numCache>
            </c:numRef>
          </c:val>
          <c:extLst>
            <c:ext xmlns:c16="http://schemas.microsoft.com/office/drawing/2014/chart" uri="{C3380CC4-5D6E-409C-BE32-E72D297353CC}">
              <c16:uniqueId val="{00000000-7FF4-49BC-B1EE-306F3D38B049}"/>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55.6</c:v>
                </c:pt>
                <c:pt idx="1">
                  <c:v>59.4</c:v>
                </c:pt>
                <c:pt idx="2">
                  <c:v>68.27</c:v>
                </c:pt>
                <c:pt idx="3">
                  <c:v>74.790000000000006</c:v>
                </c:pt>
                <c:pt idx="4">
                  <c:v>73.930000000000007</c:v>
                </c:pt>
              </c:numCache>
            </c:numRef>
          </c:val>
          <c:smooth val="0"/>
          <c:extLst>
            <c:ext xmlns:c16="http://schemas.microsoft.com/office/drawing/2014/chart" uri="{C3380CC4-5D6E-409C-BE32-E72D297353CC}">
              <c16:uniqueId val="{00000001-7FF4-49BC-B1EE-306F3D38B049}"/>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435.6</c:v>
                </c:pt>
                <c:pt idx="1">
                  <c:v>396.93</c:v>
                </c:pt>
                <c:pt idx="2">
                  <c:v>483.98</c:v>
                </c:pt>
                <c:pt idx="3">
                  <c:v>424.05</c:v>
                </c:pt>
                <c:pt idx="4">
                  <c:v>442.42</c:v>
                </c:pt>
              </c:numCache>
            </c:numRef>
          </c:val>
          <c:extLst>
            <c:ext xmlns:c16="http://schemas.microsoft.com/office/drawing/2014/chart" uri="{C3380CC4-5D6E-409C-BE32-E72D297353CC}">
              <c16:uniqueId val="{00000000-3F99-4DE1-84E7-D4434C170EAE}"/>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789.08</c:v>
                </c:pt>
                <c:pt idx="1">
                  <c:v>747.84</c:v>
                </c:pt>
                <c:pt idx="2">
                  <c:v>804.98</c:v>
                </c:pt>
                <c:pt idx="3">
                  <c:v>767.56</c:v>
                </c:pt>
                <c:pt idx="4">
                  <c:v>795.22</c:v>
                </c:pt>
              </c:numCache>
            </c:numRef>
          </c:val>
          <c:smooth val="0"/>
          <c:extLst>
            <c:ext xmlns:c16="http://schemas.microsoft.com/office/drawing/2014/chart" uri="{C3380CC4-5D6E-409C-BE32-E72D297353CC}">
              <c16:uniqueId val="{00000001-3F99-4DE1-84E7-D4434C170EAE}"/>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100</c:v>
                </c:pt>
                <c:pt idx="1">
                  <c:v>100</c:v>
                </c:pt>
                <c:pt idx="2">
                  <c:v>100</c:v>
                </c:pt>
                <c:pt idx="3">
                  <c:v>100</c:v>
                </c:pt>
                <c:pt idx="4">
                  <c:v>99.92</c:v>
                </c:pt>
              </c:numCache>
            </c:numRef>
          </c:val>
          <c:extLst>
            <c:ext xmlns:c16="http://schemas.microsoft.com/office/drawing/2014/chart" uri="{C3380CC4-5D6E-409C-BE32-E72D297353CC}">
              <c16:uniqueId val="{00000000-B82A-491A-BBC9-629CB1DB0F3C}"/>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88.25</c:v>
                </c:pt>
                <c:pt idx="1">
                  <c:v>90.17</c:v>
                </c:pt>
                <c:pt idx="2">
                  <c:v>88.71</c:v>
                </c:pt>
                <c:pt idx="3">
                  <c:v>90.23</c:v>
                </c:pt>
                <c:pt idx="4">
                  <c:v>90.78</c:v>
                </c:pt>
              </c:numCache>
            </c:numRef>
          </c:val>
          <c:smooth val="0"/>
          <c:extLst>
            <c:ext xmlns:c16="http://schemas.microsoft.com/office/drawing/2014/chart" uri="{C3380CC4-5D6E-409C-BE32-E72D297353CC}">
              <c16:uniqueId val="{00000001-B82A-491A-BBC9-629CB1DB0F3C}"/>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155.54</c:v>
                </c:pt>
                <c:pt idx="1">
                  <c:v>155.87</c:v>
                </c:pt>
                <c:pt idx="2">
                  <c:v>156.04</c:v>
                </c:pt>
                <c:pt idx="3">
                  <c:v>156.35</c:v>
                </c:pt>
                <c:pt idx="4">
                  <c:v>159.55000000000001</c:v>
                </c:pt>
              </c:numCache>
            </c:numRef>
          </c:val>
          <c:extLst>
            <c:ext xmlns:c16="http://schemas.microsoft.com/office/drawing/2014/chart" uri="{C3380CC4-5D6E-409C-BE32-E72D297353CC}">
              <c16:uniqueId val="{00000000-9B63-4716-9F2B-F1FE29A0C12C}"/>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176.37</c:v>
                </c:pt>
                <c:pt idx="1">
                  <c:v>173.17</c:v>
                </c:pt>
                <c:pt idx="2">
                  <c:v>174.8</c:v>
                </c:pt>
                <c:pt idx="3">
                  <c:v>170.2</c:v>
                </c:pt>
                <c:pt idx="4">
                  <c:v>170.83</c:v>
                </c:pt>
              </c:numCache>
            </c:numRef>
          </c:val>
          <c:smooth val="0"/>
          <c:extLst>
            <c:ext xmlns:c16="http://schemas.microsoft.com/office/drawing/2014/chart" uri="{C3380CC4-5D6E-409C-BE32-E72D297353CC}">
              <c16:uniqueId val="{00000001-9B63-4716-9F2B-F1FE29A0C12C}"/>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Q43" zoomScaleNormal="100" workbookViewId="0">
      <selection activeCell="BL45" sqref="BL45:BZ4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7" t="str">
        <f>データ!H6</f>
        <v>秋田県　潟上市</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3"/>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68" t="s">
        <v>9</v>
      </c>
      <c r="BM7" s="69"/>
      <c r="BN7" s="69"/>
      <c r="BO7" s="69"/>
      <c r="BP7" s="69"/>
      <c r="BQ7" s="69"/>
      <c r="BR7" s="69"/>
      <c r="BS7" s="69"/>
      <c r="BT7" s="69"/>
      <c r="BU7" s="69"/>
      <c r="BV7" s="69"/>
      <c r="BW7" s="69"/>
      <c r="BX7" s="69"/>
      <c r="BY7" s="70"/>
    </row>
    <row r="8" spans="1:78" ht="18.75" customHeight="1" x14ac:dyDescent="0.15">
      <c r="A8" s="2"/>
      <c r="B8" s="64" t="str">
        <f>データ!I6</f>
        <v>法適用</v>
      </c>
      <c r="C8" s="64"/>
      <c r="D8" s="64"/>
      <c r="E8" s="64"/>
      <c r="F8" s="64"/>
      <c r="G8" s="64"/>
      <c r="H8" s="64"/>
      <c r="I8" s="64" t="str">
        <f>データ!J6</f>
        <v>下水道事業</v>
      </c>
      <c r="J8" s="64"/>
      <c r="K8" s="64"/>
      <c r="L8" s="64"/>
      <c r="M8" s="64"/>
      <c r="N8" s="64"/>
      <c r="O8" s="64"/>
      <c r="P8" s="64" t="str">
        <f>データ!K6</f>
        <v>公共下水道</v>
      </c>
      <c r="Q8" s="64"/>
      <c r="R8" s="64"/>
      <c r="S8" s="64"/>
      <c r="T8" s="64"/>
      <c r="U8" s="64"/>
      <c r="V8" s="64"/>
      <c r="W8" s="64" t="str">
        <f>データ!L6</f>
        <v>Cc1</v>
      </c>
      <c r="X8" s="64"/>
      <c r="Y8" s="64"/>
      <c r="Z8" s="64"/>
      <c r="AA8" s="64"/>
      <c r="AB8" s="64"/>
      <c r="AC8" s="64"/>
      <c r="AD8" s="65" t="str">
        <f>データ!$M$6</f>
        <v>非設置</v>
      </c>
      <c r="AE8" s="65"/>
      <c r="AF8" s="65"/>
      <c r="AG8" s="65"/>
      <c r="AH8" s="65"/>
      <c r="AI8" s="65"/>
      <c r="AJ8" s="65"/>
      <c r="AK8" s="3"/>
      <c r="AL8" s="45">
        <f>データ!S6</f>
        <v>31271</v>
      </c>
      <c r="AM8" s="45"/>
      <c r="AN8" s="45"/>
      <c r="AO8" s="45"/>
      <c r="AP8" s="45"/>
      <c r="AQ8" s="45"/>
      <c r="AR8" s="45"/>
      <c r="AS8" s="45"/>
      <c r="AT8" s="44">
        <f>データ!T6</f>
        <v>97.72</v>
      </c>
      <c r="AU8" s="44"/>
      <c r="AV8" s="44"/>
      <c r="AW8" s="44"/>
      <c r="AX8" s="44"/>
      <c r="AY8" s="44"/>
      <c r="AZ8" s="44"/>
      <c r="BA8" s="44"/>
      <c r="BB8" s="44">
        <f>データ!U6</f>
        <v>320.01</v>
      </c>
      <c r="BC8" s="44"/>
      <c r="BD8" s="44"/>
      <c r="BE8" s="44"/>
      <c r="BF8" s="44"/>
      <c r="BG8" s="44"/>
      <c r="BH8" s="44"/>
      <c r="BI8" s="44"/>
      <c r="BJ8" s="3"/>
      <c r="BK8" s="3"/>
      <c r="BL8" s="60" t="s">
        <v>10</v>
      </c>
      <c r="BM8" s="61"/>
      <c r="BN8" s="62" t="s">
        <v>11</v>
      </c>
      <c r="BO8" s="62"/>
      <c r="BP8" s="62"/>
      <c r="BQ8" s="62"/>
      <c r="BR8" s="62"/>
      <c r="BS8" s="62"/>
      <c r="BT8" s="62"/>
      <c r="BU8" s="62"/>
      <c r="BV8" s="62"/>
      <c r="BW8" s="62"/>
      <c r="BX8" s="62"/>
      <c r="BY8" s="63"/>
    </row>
    <row r="9" spans="1:78" ht="18.75" customHeight="1" x14ac:dyDescent="0.15">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46" t="s">
        <v>16</v>
      </c>
      <c r="AE9" s="46"/>
      <c r="AF9" s="46"/>
      <c r="AG9" s="46"/>
      <c r="AH9" s="46"/>
      <c r="AI9" s="46"/>
      <c r="AJ9" s="46"/>
      <c r="AK9" s="3"/>
      <c r="AL9" s="46" t="s">
        <v>17</v>
      </c>
      <c r="AM9" s="46"/>
      <c r="AN9" s="46"/>
      <c r="AO9" s="46"/>
      <c r="AP9" s="46"/>
      <c r="AQ9" s="46"/>
      <c r="AR9" s="46"/>
      <c r="AS9" s="46"/>
      <c r="AT9" s="46" t="s">
        <v>18</v>
      </c>
      <c r="AU9" s="46"/>
      <c r="AV9" s="46"/>
      <c r="AW9" s="46"/>
      <c r="AX9" s="46"/>
      <c r="AY9" s="46"/>
      <c r="AZ9" s="46"/>
      <c r="BA9" s="46"/>
      <c r="BB9" s="46" t="s">
        <v>19</v>
      </c>
      <c r="BC9" s="46"/>
      <c r="BD9" s="46"/>
      <c r="BE9" s="46"/>
      <c r="BF9" s="46"/>
      <c r="BG9" s="46"/>
      <c r="BH9" s="46"/>
      <c r="BI9" s="46"/>
      <c r="BJ9" s="3"/>
      <c r="BK9" s="3"/>
      <c r="BL9" s="47" t="s">
        <v>20</v>
      </c>
      <c r="BM9" s="48"/>
      <c r="BN9" s="49" t="s">
        <v>21</v>
      </c>
      <c r="BO9" s="49"/>
      <c r="BP9" s="49"/>
      <c r="BQ9" s="49"/>
      <c r="BR9" s="49"/>
      <c r="BS9" s="49"/>
      <c r="BT9" s="49"/>
      <c r="BU9" s="49"/>
      <c r="BV9" s="49"/>
      <c r="BW9" s="49"/>
      <c r="BX9" s="49"/>
      <c r="BY9" s="50"/>
    </row>
    <row r="10" spans="1:78" ht="18.75" customHeight="1" x14ac:dyDescent="0.15">
      <c r="A10" s="2"/>
      <c r="B10" s="44" t="str">
        <f>データ!N6</f>
        <v>-</v>
      </c>
      <c r="C10" s="44"/>
      <c r="D10" s="44"/>
      <c r="E10" s="44"/>
      <c r="F10" s="44"/>
      <c r="G10" s="44"/>
      <c r="H10" s="44"/>
      <c r="I10" s="44">
        <f>データ!O6</f>
        <v>74.91</v>
      </c>
      <c r="J10" s="44"/>
      <c r="K10" s="44"/>
      <c r="L10" s="44"/>
      <c r="M10" s="44"/>
      <c r="N10" s="44"/>
      <c r="O10" s="44"/>
      <c r="P10" s="44">
        <f>データ!P6</f>
        <v>59.12</v>
      </c>
      <c r="Q10" s="44"/>
      <c r="R10" s="44"/>
      <c r="S10" s="44"/>
      <c r="T10" s="44"/>
      <c r="U10" s="44"/>
      <c r="V10" s="44"/>
      <c r="W10" s="44">
        <f>データ!Q6</f>
        <v>113.78</v>
      </c>
      <c r="X10" s="44"/>
      <c r="Y10" s="44"/>
      <c r="Z10" s="44"/>
      <c r="AA10" s="44"/>
      <c r="AB10" s="44"/>
      <c r="AC10" s="44"/>
      <c r="AD10" s="45">
        <f>データ!R6</f>
        <v>3190</v>
      </c>
      <c r="AE10" s="45"/>
      <c r="AF10" s="45"/>
      <c r="AG10" s="45"/>
      <c r="AH10" s="45"/>
      <c r="AI10" s="45"/>
      <c r="AJ10" s="45"/>
      <c r="AK10" s="2"/>
      <c r="AL10" s="45">
        <f>データ!V6</f>
        <v>18383</v>
      </c>
      <c r="AM10" s="45"/>
      <c r="AN10" s="45"/>
      <c r="AO10" s="45"/>
      <c r="AP10" s="45"/>
      <c r="AQ10" s="45"/>
      <c r="AR10" s="45"/>
      <c r="AS10" s="45"/>
      <c r="AT10" s="44">
        <f>データ!W6</f>
        <v>6.31</v>
      </c>
      <c r="AU10" s="44"/>
      <c r="AV10" s="44"/>
      <c r="AW10" s="44"/>
      <c r="AX10" s="44"/>
      <c r="AY10" s="44"/>
      <c r="AZ10" s="44"/>
      <c r="BA10" s="44"/>
      <c r="BB10" s="44">
        <f>データ!X6</f>
        <v>2913.31</v>
      </c>
      <c r="BC10" s="44"/>
      <c r="BD10" s="44"/>
      <c r="BE10" s="44"/>
      <c r="BF10" s="44"/>
      <c r="BG10" s="44"/>
      <c r="BH10" s="44"/>
      <c r="BI10" s="44"/>
      <c r="BJ10" s="2"/>
      <c r="BK10" s="2"/>
      <c r="BL10" s="51" t="s">
        <v>22</v>
      </c>
      <c r="BM10" s="52"/>
      <c r="BN10" s="53" t="s">
        <v>23</v>
      </c>
      <c r="BO10" s="53"/>
      <c r="BP10" s="53"/>
      <c r="BQ10" s="53"/>
      <c r="BR10" s="53"/>
      <c r="BS10" s="53"/>
      <c r="BT10" s="53"/>
      <c r="BU10" s="53"/>
      <c r="BV10" s="53"/>
      <c r="BW10" s="53"/>
      <c r="BX10" s="53"/>
      <c r="BY10" s="54"/>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115</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114</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113</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OjM8KsLinM75xWjSPvKtECFLqpwDOYikYzcEOyCivimvFf3VIdB4QMJJOS8gn/piMjwyIE7+N/KCysjccg0xkg==" saltValue="B7EjxeiF5KIvUZQ3z3OjJ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52116</v>
      </c>
      <c r="D6" s="19">
        <f t="shared" si="3"/>
        <v>46</v>
      </c>
      <c r="E6" s="19">
        <f t="shared" si="3"/>
        <v>17</v>
      </c>
      <c r="F6" s="19">
        <f t="shared" si="3"/>
        <v>1</v>
      </c>
      <c r="G6" s="19">
        <f t="shared" si="3"/>
        <v>0</v>
      </c>
      <c r="H6" s="19" t="str">
        <f t="shared" si="3"/>
        <v>秋田県　潟上市</v>
      </c>
      <c r="I6" s="19" t="str">
        <f t="shared" si="3"/>
        <v>法適用</v>
      </c>
      <c r="J6" s="19" t="str">
        <f t="shared" si="3"/>
        <v>下水道事業</v>
      </c>
      <c r="K6" s="19" t="str">
        <f t="shared" si="3"/>
        <v>公共下水道</v>
      </c>
      <c r="L6" s="19" t="str">
        <f t="shared" si="3"/>
        <v>Cc1</v>
      </c>
      <c r="M6" s="19" t="str">
        <f t="shared" si="3"/>
        <v>非設置</v>
      </c>
      <c r="N6" s="20" t="str">
        <f t="shared" si="3"/>
        <v>-</v>
      </c>
      <c r="O6" s="20">
        <f t="shared" si="3"/>
        <v>74.91</v>
      </c>
      <c r="P6" s="20">
        <f t="shared" si="3"/>
        <v>59.12</v>
      </c>
      <c r="Q6" s="20">
        <f t="shared" si="3"/>
        <v>113.78</v>
      </c>
      <c r="R6" s="20">
        <f t="shared" si="3"/>
        <v>3190</v>
      </c>
      <c r="S6" s="20">
        <f t="shared" si="3"/>
        <v>31271</v>
      </c>
      <c r="T6" s="20">
        <f t="shared" si="3"/>
        <v>97.72</v>
      </c>
      <c r="U6" s="20">
        <f t="shared" si="3"/>
        <v>320.01</v>
      </c>
      <c r="V6" s="20">
        <f t="shared" si="3"/>
        <v>18383</v>
      </c>
      <c r="W6" s="20">
        <f t="shared" si="3"/>
        <v>6.31</v>
      </c>
      <c r="X6" s="20">
        <f t="shared" si="3"/>
        <v>2913.31</v>
      </c>
      <c r="Y6" s="21">
        <f>IF(Y7="",NA(),Y7)</f>
        <v>101.88</v>
      </c>
      <c r="Z6" s="21">
        <f t="shared" ref="Z6:AH6" si="4">IF(Z7="",NA(),Z7)</f>
        <v>103.59</v>
      </c>
      <c r="AA6" s="21">
        <f t="shared" si="4"/>
        <v>101.78</v>
      </c>
      <c r="AB6" s="21">
        <f t="shared" si="4"/>
        <v>105.69</v>
      </c>
      <c r="AC6" s="21">
        <f t="shared" si="4"/>
        <v>101.93</v>
      </c>
      <c r="AD6" s="21">
        <f t="shared" si="4"/>
        <v>106.5</v>
      </c>
      <c r="AE6" s="21">
        <f t="shared" si="4"/>
        <v>106.22</v>
      </c>
      <c r="AF6" s="21">
        <f t="shared" si="4"/>
        <v>107.01</v>
      </c>
      <c r="AG6" s="21">
        <f t="shared" si="4"/>
        <v>106.53</v>
      </c>
      <c r="AH6" s="21">
        <f t="shared" si="4"/>
        <v>105.5</v>
      </c>
      <c r="AI6" s="20" t="str">
        <f>IF(AI7="","",IF(AI7="-","【-】","【"&amp;SUBSTITUTE(TEXT(AI7,"#,##0.00"),"-","△")&amp;"】"))</f>
        <v>【105.36】</v>
      </c>
      <c r="AJ6" s="20">
        <f>IF(AJ7="",NA(),AJ7)</f>
        <v>0</v>
      </c>
      <c r="AK6" s="20">
        <f t="shared" ref="AK6:AS6" si="5">IF(AK7="",NA(),AK7)</f>
        <v>0</v>
      </c>
      <c r="AL6" s="20">
        <f t="shared" si="5"/>
        <v>0</v>
      </c>
      <c r="AM6" s="20">
        <f t="shared" si="5"/>
        <v>0</v>
      </c>
      <c r="AN6" s="20">
        <f t="shared" si="5"/>
        <v>0</v>
      </c>
      <c r="AO6" s="21">
        <f t="shared" si="5"/>
        <v>18.36</v>
      </c>
      <c r="AP6" s="21">
        <f t="shared" si="5"/>
        <v>18.010000000000002</v>
      </c>
      <c r="AQ6" s="21">
        <f t="shared" si="5"/>
        <v>23.86</v>
      </c>
      <c r="AR6" s="21">
        <f t="shared" si="5"/>
        <v>18.41</v>
      </c>
      <c r="AS6" s="21">
        <f t="shared" si="5"/>
        <v>16.91</v>
      </c>
      <c r="AT6" s="20" t="str">
        <f>IF(AT7="","",IF(AT7="-","【-】","【"&amp;SUBSTITUTE(TEXT(AT7,"#,##0.00"),"-","△")&amp;"】"))</f>
        <v>【3.12】</v>
      </c>
      <c r="AU6" s="21">
        <f>IF(AU7="",NA(),AU7)</f>
        <v>20.28</v>
      </c>
      <c r="AV6" s="21">
        <f t="shared" ref="AV6:BD6" si="6">IF(AV7="",NA(),AV7)</f>
        <v>29.5</v>
      </c>
      <c r="AW6" s="21">
        <f t="shared" si="6"/>
        <v>39.81</v>
      </c>
      <c r="AX6" s="21">
        <f t="shared" si="6"/>
        <v>48.34</v>
      </c>
      <c r="AY6" s="21">
        <f t="shared" si="6"/>
        <v>50.9</v>
      </c>
      <c r="AZ6" s="21">
        <f t="shared" si="6"/>
        <v>55.6</v>
      </c>
      <c r="BA6" s="21">
        <f t="shared" si="6"/>
        <v>59.4</v>
      </c>
      <c r="BB6" s="21">
        <f t="shared" si="6"/>
        <v>68.27</v>
      </c>
      <c r="BC6" s="21">
        <f t="shared" si="6"/>
        <v>74.790000000000006</v>
      </c>
      <c r="BD6" s="21">
        <f t="shared" si="6"/>
        <v>73.930000000000007</v>
      </c>
      <c r="BE6" s="20" t="str">
        <f>IF(BE7="","",IF(BE7="-","【-】","【"&amp;SUBSTITUTE(TEXT(BE7,"#,##0.00"),"-","△")&amp;"】"))</f>
        <v>【82.75】</v>
      </c>
      <c r="BF6" s="21">
        <f>IF(BF7="",NA(),BF7)</f>
        <v>435.6</v>
      </c>
      <c r="BG6" s="21">
        <f t="shared" ref="BG6:BO6" si="7">IF(BG7="",NA(),BG7)</f>
        <v>396.93</v>
      </c>
      <c r="BH6" s="21">
        <f t="shared" si="7"/>
        <v>483.98</v>
      </c>
      <c r="BI6" s="21">
        <f t="shared" si="7"/>
        <v>424.05</v>
      </c>
      <c r="BJ6" s="21">
        <f t="shared" si="7"/>
        <v>442.42</v>
      </c>
      <c r="BK6" s="21">
        <f t="shared" si="7"/>
        <v>789.08</v>
      </c>
      <c r="BL6" s="21">
        <f t="shared" si="7"/>
        <v>747.84</v>
      </c>
      <c r="BM6" s="21">
        <f t="shared" si="7"/>
        <v>804.98</v>
      </c>
      <c r="BN6" s="21">
        <f t="shared" si="7"/>
        <v>767.56</v>
      </c>
      <c r="BO6" s="21">
        <f t="shared" si="7"/>
        <v>795.22</v>
      </c>
      <c r="BP6" s="20" t="str">
        <f>IF(BP7="","",IF(BP7="-","【-】","【"&amp;SUBSTITUTE(TEXT(BP7,"#,##0.00"),"-","△")&amp;"】"))</f>
        <v>【602.56】</v>
      </c>
      <c r="BQ6" s="21">
        <f>IF(BQ7="",NA(),BQ7)</f>
        <v>100</v>
      </c>
      <c r="BR6" s="21">
        <f t="shared" ref="BR6:BZ6" si="8">IF(BR7="",NA(),BR7)</f>
        <v>100</v>
      </c>
      <c r="BS6" s="21">
        <f t="shared" si="8"/>
        <v>100</v>
      </c>
      <c r="BT6" s="21">
        <f t="shared" si="8"/>
        <v>100</v>
      </c>
      <c r="BU6" s="21">
        <f t="shared" si="8"/>
        <v>99.92</v>
      </c>
      <c r="BV6" s="21">
        <f t="shared" si="8"/>
        <v>88.25</v>
      </c>
      <c r="BW6" s="21">
        <f t="shared" si="8"/>
        <v>90.17</v>
      </c>
      <c r="BX6" s="21">
        <f t="shared" si="8"/>
        <v>88.71</v>
      </c>
      <c r="BY6" s="21">
        <f t="shared" si="8"/>
        <v>90.23</v>
      </c>
      <c r="BZ6" s="21">
        <f t="shared" si="8"/>
        <v>90.78</v>
      </c>
      <c r="CA6" s="20" t="str">
        <f>IF(CA7="","",IF(CA7="-","【-】","【"&amp;SUBSTITUTE(TEXT(CA7,"#,##0.00"),"-","△")&amp;"】"))</f>
        <v>【97.94】</v>
      </c>
      <c r="CB6" s="21">
        <f>IF(CB7="",NA(),CB7)</f>
        <v>155.54</v>
      </c>
      <c r="CC6" s="21">
        <f t="shared" ref="CC6:CK6" si="9">IF(CC7="",NA(),CC7)</f>
        <v>155.87</v>
      </c>
      <c r="CD6" s="21">
        <f t="shared" si="9"/>
        <v>156.04</v>
      </c>
      <c r="CE6" s="21">
        <f t="shared" si="9"/>
        <v>156.35</v>
      </c>
      <c r="CF6" s="21">
        <f t="shared" si="9"/>
        <v>159.55000000000001</v>
      </c>
      <c r="CG6" s="21">
        <f t="shared" si="9"/>
        <v>176.37</v>
      </c>
      <c r="CH6" s="21">
        <f t="shared" si="9"/>
        <v>173.17</v>
      </c>
      <c r="CI6" s="21">
        <f t="shared" si="9"/>
        <v>174.8</v>
      </c>
      <c r="CJ6" s="21">
        <f t="shared" si="9"/>
        <v>170.2</v>
      </c>
      <c r="CK6" s="21">
        <f t="shared" si="9"/>
        <v>170.83</v>
      </c>
      <c r="CL6" s="20" t="str">
        <f>IF(CL7="","",IF(CL7="-","【-】","【"&amp;SUBSTITUTE(TEXT(CL7,"#,##0.00"),"-","△")&amp;"】"))</f>
        <v>【140.98】</v>
      </c>
      <c r="CM6" s="21" t="str">
        <f>IF(CM7="",NA(),CM7)</f>
        <v>-</v>
      </c>
      <c r="CN6" s="21" t="str">
        <f t="shared" ref="CN6:CV6" si="10">IF(CN7="",NA(),CN7)</f>
        <v>-</v>
      </c>
      <c r="CO6" s="21" t="str">
        <f t="shared" si="10"/>
        <v>-</v>
      </c>
      <c r="CP6" s="21" t="str">
        <f t="shared" si="10"/>
        <v>-</v>
      </c>
      <c r="CQ6" s="21" t="str">
        <f t="shared" si="10"/>
        <v>-</v>
      </c>
      <c r="CR6" s="21">
        <f t="shared" si="10"/>
        <v>56.72</v>
      </c>
      <c r="CS6" s="21">
        <f t="shared" si="10"/>
        <v>56.43</v>
      </c>
      <c r="CT6" s="21">
        <f t="shared" si="10"/>
        <v>55.82</v>
      </c>
      <c r="CU6" s="21">
        <f t="shared" si="10"/>
        <v>56.51</v>
      </c>
      <c r="CV6" s="21">
        <f t="shared" si="10"/>
        <v>56.85</v>
      </c>
      <c r="CW6" s="20" t="str">
        <f>IF(CW7="","",IF(CW7="-","【-】","【"&amp;SUBSTITUTE(TEXT(CW7,"#,##0.00"),"-","△")&amp;"】"))</f>
        <v>【60.13】</v>
      </c>
      <c r="CX6" s="21">
        <f>IF(CX7="",NA(),CX7)</f>
        <v>95.21</v>
      </c>
      <c r="CY6" s="21">
        <f t="shared" ref="CY6:DG6" si="11">IF(CY7="",NA(),CY7)</f>
        <v>95.93</v>
      </c>
      <c r="CZ6" s="21">
        <f t="shared" si="11"/>
        <v>95.94</v>
      </c>
      <c r="DA6" s="21">
        <f t="shared" si="11"/>
        <v>95.98</v>
      </c>
      <c r="DB6" s="21">
        <f t="shared" si="11"/>
        <v>96.02</v>
      </c>
      <c r="DC6" s="21">
        <f t="shared" si="11"/>
        <v>90.72</v>
      </c>
      <c r="DD6" s="21">
        <f t="shared" si="11"/>
        <v>91.07</v>
      </c>
      <c r="DE6" s="21">
        <f t="shared" si="11"/>
        <v>90.67</v>
      </c>
      <c r="DF6" s="21">
        <f t="shared" si="11"/>
        <v>90.62</v>
      </c>
      <c r="DG6" s="21">
        <f t="shared" si="11"/>
        <v>90.79</v>
      </c>
      <c r="DH6" s="20" t="str">
        <f>IF(DH7="","",IF(DH7="-","【-】","【"&amp;SUBSTITUTE(TEXT(DH7,"#,##0.00"),"-","△")&amp;"】"))</f>
        <v>【96.00】</v>
      </c>
      <c r="DI6" s="21">
        <f>IF(DI7="",NA(),DI7)</f>
        <v>7.54</v>
      </c>
      <c r="DJ6" s="21">
        <f t="shared" ref="DJ6:DR6" si="12">IF(DJ7="",NA(),DJ7)</f>
        <v>11.29</v>
      </c>
      <c r="DK6" s="21">
        <f t="shared" si="12"/>
        <v>15</v>
      </c>
      <c r="DL6" s="21">
        <f t="shared" si="12"/>
        <v>18.71</v>
      </c>
      <c r="DM6" s="21">
        <f t="shared" si="12"/>
        <v>22.39</v>
      </c>
      <c r="DN6" s="21">
        <f t="shared" si="12"/>
        <v>20.78</v>
      </c>
      <c r="DO6" s="21">
        <f t="shared" si="12"/>
        <v>23.54</v>
      </c>
      <c r="DP6" s="21">
        <f t="shared" si="12"/>
        <v>25.86</v>
      </c>
      <c r="DQ6" s="21">
        <f t="shared" si="12"/>
        <v>26.9</v>
      </c>
      <c r="DR6" s="21">
        <f t="shared" si="12"/>
        <v>28.47</v>
      </c>
      <c r="DS6" s="20" t="str">
        <f>IF(DS7="","",IF(DS7="-","【-】","【"&amp;SUBSTITUTE(TEXT(DS7,"#,##0.00"),"-","△")&amp;"】"))</f>
        <v>【42.20】</v>
      </c>
      <c r="DT6" s="20">
        <f>IF(DT7="",NA(),DT7)</f>
        <v>0</v>
      </c>
      <c r="DU6" s="20">
        <f t="shared" ref="DU6:EC6" si="13">IF(DU7="",NA(),DU7)</f>
        <v>0</v>
      </c>
      <c r="DV6" s="20">
        <f t="shared" si="13"/>
        <v>0</v>
      </c>
      <c r="DW6" s="21">
        <f t="shared" si="13"/>
        <v>0.11</v>
      </c>
      <c r="DX6" s="20">
        <f t="shared" si="13"/>
        <v>0</v>
      </c>
      <c r="DY6" s="21">
        <f t="shared" si="13"/>
        <v>1.34</v>
      </c>
      <c r="DZ6" s="21">
        <f t="shared" si="13"/>
        <v>1.5</v>
      </c>
      <c r="EA6" s="21">
        <f t="shared" si="13"/>
        <v>1.4</v>
      </c>
      <c r="EB6" s="21">
        <f t="shared" si="13"/>
        <v>2.08</v>
      </c>
      <c r="EC6" s="21">
        <f t="shared" si="13"/>
        <v>1.87</v>
      </c>
      <c r="ED6" s="20" t="str">
        <f>IF(ED7="","",IF(ED7="-","【-】","【"&amp;SUBSTITUTE(TEXT(ED7,"#,##0.00"),"-","△")&amp;"】"))</f>
        <v>【9.46】</v>
      </c>
      <c r="EE6" s="20">
        <f>IF(EE7="",NA(),EE7)</f>
        <v>0</v>
      </c>
      <c r="EF6" s="20">
        <f t="shared" ref="EF6:EN6" si="14">IF(EF7="",NA(),EF7)</f>
        <v>0</v>
      </c>
      <c r="EG6" s="20">
        <f t="shared" si="14"/>
        <v>0</v>
      </c>
      <c r="EH6" s="20">
        <f t="shared" si="14"/>
        <v>0</v>
      </c>
      <c r="EI6" s="20">
        <f t="shared" si="14"/>
        <v>0</v>
      </c>
      <c r="EJ6" s="21">
        <f t="shared" si="14"/>
        <v>0.15</v>
      </c>
      <c r="EK6" s="21">
        <f t="shared" si="14"/>
        <v>0.15</v>
      </c>
      <c r="EL6" s="21">
        <f t="shared" si="14"/>
        <v>0.12</v>
      </c>
      <c r="EM6" s="21">
        <f t="shared" si="14"/>
        <v>0.09</v>
      </c>
      <c r="EN6" s="21">
        <f t="shared" si="14"/>
        <v>0.15</v>
      </c>
      <c r="EO6" s="20" t="str">
        <f>IF(EO7="","",IF(EO7="-","【-】","【"&amp;SUBSTITUTE(TEXT(EO7,"#,##0.00"),"-","△")&amp;"】"))</f>
        <v>【0.19】</v>
      </c>
    </row>
    <row r="7" spans="1:148" s="22" customFormat="1" x14ac:dyDescent="0.15">
      <c r="A7" s="14"/>
      <c r="B7" s="23">
        <v>2024</v>
      </c>
      <c r="C7" s="23">
        <v>52116</v>
      </c>
      <c r="D7" s="23">
        <v>46</v>
      </c>
      <c r="E7" s="23">
        <v>17</v>
      </c>
      <c r="F7" s="23">
        <v>1</v>
      </c>
      <c r="G7" s="23">
        <v>0</v>
      </c>
      <c r="H7" s="23" t="s">
        <v>96</v>
      </c>
      <c r="I7" s="23" t="s">
        <v>97</v>
      </c>
      <c r="J7" s="23" t="s">
        <v>98</v>
      </c>
      <c r="K7" s="23" t="s">
        <v>99</v>
      </c>
      <c r="L7" s="23" t="s">
        <v>100</v>
      </c>
      <c r="M7" s="23" t="s">
        <v>101</v>
      </c>
      <c r="N7" s="24" t="s">
        <v>102</v>
      </c>
      <c r="O7" s="24">
        <v>74.91</v>
      </c>
      <c r="P7" s="24">
        <v>59.12</v>
      </c>
      <c r="Q7" s="24">
        <v>113.78</v>
      </c>
      <c r="R7" s="24">
        <v>3190</v>
      </c>
      <c r="S7" s="24">
        <v>31271</v>
      </c>
      <c r="T7" s="24">
        <v>97.72</v>
      </c>
      <c r="U7" s="24">
        <v>320.01</v>
      </c>
      <c r="V7" s="24">
        <v>18383</v>
      </c>
      <c r="W7" s="24">
        <v>6.31</v>
      </c>
      <c r="X7" s="24">
        <v>2913.31</v>
      </c>
      <c r="Y7" s="24">
        <v>101.88</v>
      </c>
      <c r="Z7" s="24">
        <v>103.59</v>
      </c>
      <c r="AA7" s="24">
        <v>101.78</v>
      </c>
      <c r="AB7" s="24">
        <v>105.69</v>
      </c>
      <c r="AC7" s="24">
        <v>101.93</v>
      </c>
      <c r="AD7" s="24">
        <v>106.5</v>
      </c>
      <c r="AE7" s="24">
        <v>106.22</v>
      </c>
      <c r="AF7" s="24">
        <v>107.01</v>
      </c>
      <c r="AG7" s="24">
        <v>106.53</v>
      </c>
      <c r="AH7" s="24">
        <v>105.5</v>
      </c>
      <c r="AI7" s="24">
        <v>105.36</v>
      </c>
      <c r="AJ7" s="24">
        <v>0</v>
      </c>
      <c r="AK7" s="24">
        <v>0</v>
      </c>
      <c r="AL7" s="24">
        <v>0</v>
      </c>
      <c r="AM7" s="24">
        <v>0</v>
      </c>
      <c r="AN7" s="24">
        <v>0</v>
      </c>
      <c r="AO7" s="24">
        <v>18.36</v>
      </c>
      <c r="AP7" s="24">
        <v>18.010000000000002</v>
      </c>
      <c r="AQ7" s="24">
        <v>23.86</v>
      </c>
      <c r="AR7" s="24">
        <v>18.41</v>
      </c>
      <c r="AS7" s="24">
        <v>16.91</v>
      </c>
      <c r="AT7" s="24">
        <v>3.12</v>
      </c>
      <c r="AU7" s="24">
        <v>20.28</v>
      </c>
      <c r="AV7" s="24">
        <v>29.5</v>
      </c>
      <c r="AW7" s="24">
        <v>39.81</v>
      </c>
      <c r="AX7" s="24">
        <v>48.34</v>
      </c>
      <c r="AY7" s="24">
        <v>50.9</v>
      </c>
      <c r="AZ7" s="24">
        <v>55.6</v>
      </c>
      <c r="BA7" s="24">
        <v>59.4</v>
      </c>
      <c r="BB7" s="24">
        <v>68.27</v>
      </c>
      <c r="BC7" s="24">
        <v>74.790000000000006</v>
      </c>
      <c r="BD7" s="24">
        <v>73.930000000000007</v>
      </c>
      <c r="BE7" s="24">
        <v>82.75</v>
      </c>
      <c r="BF7" s="24">
        <v>435.6</v>
      </c>
      <c r="BG7" s="24">
        <v>396.93</v>
      </c>
      <c r="BH7" s="24">
        <v>483.98</v>
      </c>
      <c r="BI7" s="24">
        <v>424.05</v>
      </c>
      <c r="BJ7" s="24">
        <v>442.42</v>
      </c>
      <c r="BK7" s="24">
        <v>789.08</v>
      </c>
      <c r="BL7" s="24">
        <v>747.84</v>
      </c>
      <c r="BM7" s="24">
        <v>804.98</v>
      </c>
      <c r="BN7" s="24">
        <v>767.56</v>
      </c>
      <c r="BO7" s="24">
        <v>795.22</v>
      </c>
      <c r="BP7" s="24">
        <v>602.55999999999995</v>
      </c>
      <c r="BQ7" s="24">
        <v>100</v>
      </c>
      <c r="BR7" s="24">
        <v>100</v>
      </c>
      <c r="BS7" s="24">
        <v>100</v>
      </c>
      <c r="BT7" s="24">
        <v>100</v>
      </c>
      <c r="BU7" s="24">
        <v>99.92</v>
      </c>
      <c r="BV7" s="24">
        <v>88.25</v>
      </c>
      <c r="BW7" s="24">
        <v>90.17</v>
      </c>
      <c r="BX7" s="24">
        <v>88.71</v>
      </c>
      <c r="BY7" s="24">
        <v>90.23</v>
      </c>
      <c r="BZ7" s="24">
        <v>90.78</v>
      </c>
      <c r="CA7" s="24">
        <v>97.94</v>
      </c>
      <c r="CB7" s="24">
        <v>155.54</v>
      </c>
      <c r="CC7" s="24">
        <v>155.87</v>
      </c>
      <c r="CD7" s="24">
        <v>156.04</v>
      </c>
      <c r="CE7" s="24">
        <v>156.35</v>
      </c>
      <c r="CF7" s="24">
        <v>159.55000000000001</v>
      </c>
      <c r="CG7" s="24">
        <v>176.37</v>
      </c>
      <c r="CH7" s="24">
        <v>173.17</v>
      </c>
      <c r="CI7" s="24">
        <v>174.8</v>
      </c>
      <c r="CJ7" s="24">
        <v>170.2</v>
      </c>
      <c r="CK7" s="24">
        <v>170.83</v>
      </c>
      <c r="CL7" s="24">
        <v>140.97999999999999</v>
      </c>
      <c r="CM7" s="24" t="s">
        <v>102</v>
      </c>
      <c r="CN7" s="24" t="s">
        <v>102</v>
      </c>
      <c r="CO7" s="24" t="s">
        <v>102</v>
      </c>
      <c r="CP7" s="24" t="s">
        <v>102</v>
      </c>
      <c r="CQ7" s="24" t="s">
        <v>102</v>
      </c>
      <c r="CR7" s="24">
        <v>56.72</v>
      </c>
      <c r="CS7" s="24">
        <v>56.43</v>
      </c>
      <c r="CT7" s="24">
        <v>55.82</v>
      </c>
      <c r="CU7" s="24">
        <v>56.51</v>
      </c>
      <c r="CV7" s="24">
        <v>56.85</v>
      </c>
      <c r="CW7" s="24">
        <v>60.13</v>
      </c>
      <c r="CX7" s="24">
        <v>95.21</v>
      </c>
      <c r="CY7" s="24">
        <v>95.93</v>
      </c>
      <c r="CZ7" s="24">
        <v>95.94</v>
      </c>
      <c r="DA7" s="24">
        <v>95.98</v>
      </c>
      <c r="DB7" s="24">
        <v>96.02</v>
      </c>
      <c r="DC7" s="24">
        <v>90.72</v>
      </c>
      <c r="DD7" s="24">
        <v>91.07</v>
      </c>
      <c r="DE7" s="24">
        <v>90.67</v>
      </c>
      <c r="DF7" s="24">
        <v>90.62</v>
      </c>
      <c r="DG7" s="24">
        <v>90.79</v>
      </c>
      <c r="DH7" s="24">
        <v>96</v>
      </c>
      <c r="DI7" s="24">
        <v>7.54</v>
      </c>
      <c r="DJ7" s="24">
        <v>11.29</v>
      </c>
      <c r="DK7" s="24">
        <v>15</v>
      </c>
      <c r="DL7" s="24">
        <v>18.71</v>
      </c>
      <c r="DM7" s="24">
        <v>22.39</v>
      </c>
      <c r="DN7" s="24">
        <v>20.78</v>
      </c>
      <c r="DO7" s="24">
        <v>23.54</v>
      </c>
      <c r="DP7" s="24">
        <v>25.86</v>
      </c>
      <c r="DQ7" s="24">
        <v>26.9</v>
      </c>
      <c r="DR7" s="24">
        <v>28.47</v>
      </c>
      <c r="DS7" s="24">
        <v>42.2</v>
      </c>
      <c r="DT7" s="24">
        <v>0</v>
      </c>
      <c r="DU7" s="24">
        <v>0</v>
      </c>
      <c r="DV7" s="24">
        <v>0</v>
      </c>
      <c r="DW7" s="24">
        <v>0.11</v>
      </c>
      <c r="DX7" s="24">
        <v>0</v>
      </c>
      <c r="DY7" s="24">
        <v>1.34</v>
      </c>
      <c r="DZ7" s="24">
        <v>1.5</v>
      </c>
      <c r="EA7" s="24">
        <v>1.4</v>
      </c>
      <c r="EB7" s="24">
        <v>2.08</v>
      </c>
      <c r="EC7" s="24">
        <v>1.87</v>
      </c>
      <c r="ED7" s="24">
        <v>9.4600000000000009</v>
      </c>
      <c r="EE7" s="24">
        <v>0</v>
      </c>
      <c r="EF7" s="24">
        <v>0</v>
      </c>
      <c r="EG7" s="24">
        <v>0</v>
      </c>
      <c r="EH7" s="24">
        <v>0</v>
      </c>
      <c r="EI7" s="24">
        <v>0</v>
      </c>
      <c r="EJ7" s="24">
        <v>0.15</v>
      </c>
      <c r="EK7" s="24">
        <v>0.15</v>
      </c>
      <c r="EL7" s="24">
        <v>0.12</v>
      </c>
      <c r="EM7" s="24">
        <v>0.09</v>
      </c>
      <c r="EN7" s="24">
        <v>0.15</v>
      </c>
      <c r="EO7" s="24">
        <v>0.19</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111</v>
      </c>
      <c r="E13" t="s">
        <v>110</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杉渕嘉之</cp:lastModifiedBy>
  <cp:lastPrinted>2026-01-22T04:05:43Z</cp:lastPrinted>
  <dcterms:created xsi:type="dcterms:W3CDTF">2025-12-23T05:57:01Z</dcterms:created>
  <dcterms:modified xsi:type="dcterms:W3CDTF">2026-01-22T07:59:56Z</dcterms:modified>
  <cp:category/>
</cp:coreProperties>
</file>