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172.16.0.42\上下水道課$\40_下水道_経営管理班\180_経営分析比較表\R07\【経営比較分析表】2024_052116_46_1718\"/>
    </mc:Choice>
  </mc:AlternateContent>
  <xr:revisionPtr revIDLastSave="0" documentId="13_ncr:1_{C22F6981-46E0-4350-9A65-4DA1D5C3D076}" xr6:coauthVersionLast="36" xr6:coauthVersionMax="36" xr10:uidLastSave="{00000000-0000-0000-0000-000000000000}"/>
  <workbookProtection workbookAlgorithmName="SHA-512" workbookHashValue="hCatr+UOmDZClrL1HVdCK7qnRaPQPgAMJH6lqcubreBfUAyzX65Ol7/cTfGgWTOzGUzefPrKZUQBlSszw4v92A==" workbookSaltValue="ycaT2rCofxwykcka1nAbf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W10" i="4"/>
  <c r="BB8" i="4"/>
  <c r="AD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<sst xmlns="http://schemas.openxmlformats.org/spreadsheetml/2006/main" count="236" uniqueCount="116">
  <si>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</si>
  <si>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</si>
  <si>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</si>
  <si>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</si>
  <si>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</si>
  <si>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</si>
  <si>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</si>
  <si>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</si>
  <si>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</si>
  <si>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</si>
  <si>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</si>
  <si>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</si>
  <si>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</si>
  <si>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</si>
  <si>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</si>
  <si>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</si>
  <si>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</si>
  <si>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</si>
  <si>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</si>
  <si>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</si>
  <si>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</si>
  <si>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</si>
  <si>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</si>
  <si>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</si>
  <si>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</si>
  <si>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</si>
  <si>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</si>
  <si>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</si>
  <si>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</si>
  <si>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</si>
  <si>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</si>
  <si>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</si>
  <si>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</si>
  <si>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</si>
  <si>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</si>
  <si>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</si>
  <si>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</si>
  <si>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</si>
  <si>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</si>
  <si>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</si>
  <si>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</si>
  <si>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</si>
  <si>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</si>
  <si>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</si>
  <si>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</si>
  <si>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</si>
  <si>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</si>
  <si>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</si>
  <si>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</si>
  <si>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</si>
  <si>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</si>
  <si>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</si>
  <si>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</si>
  <si>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</si>
  <si>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</si>
  <si>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</si>
  <si>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</si>
  <si>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</si>
  <si>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</si>
  <si>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</si>
  <si>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</si>
  <si>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</si>
  <si>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</si>
  <si>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</si>
  <si>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</si>
  <si>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</si>
  <si>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</si>
  <si>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</si>
  <si>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</si>
  <si>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</si>
  <si>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</si>
  <si>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</si>
  <si>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</si>
  <si>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</si>
  <si>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</si>
  <si>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</si>
  <si>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</si>
  <si>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</si>
  <si>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</si>
  <si>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</si>
  <si>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</si>
  <si>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</si>
  <si>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</si>
  <si>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</si>
  <si>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</si>
  <si>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</si>
  <si>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</si>
  <si>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</si>
  <si>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</si>
  <si>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</si>
  <si>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</si>
  <si>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</si>
  <si>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</si>
  <si>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</si>
  <si>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</si>
  <si>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</si>
  <si>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潟上市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</si>
  <si>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</si>
  <si>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</si>
  <si>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</si>
  <si>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</si>
  <si>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</si>
  <si>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</si>
  <si>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</si>
  <si>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</si>
  <si>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</si>
  <si>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</si>
  <si>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</si>
  <si>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</si>
  <si>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</si>
  <si>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</si>
  <si>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</si>
  <si>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</si>
  <si>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経常収支比率及び経費回収率について１００％以上であることから、健全な経営であると考えられる。
　令和８年度から老朽化対策として下水道ストックマネジメント計画の策定を実行し、多額の更新費用を効率的に管理する。更新費用の財源としては企業債の増加が見込まれるが、過剰な投資を避け計画的な投資の平準化を図り、財務の健全性を維持する。また、財源捻出のために水洗化率を向上させ、収入源を拡大する。そのため、広報誌やSNSを活用し、下水道未接続者への接続促進を行い、住民の理解と協力を得て下水道普及を進める。</t>
    <phoneticPr fontId="4"/>
  </si>
  <si>
    <t>①有形固定資産減価償却率については、年々上昇しており、老朽化が進んでいることを示しているため、将来的な更新計画の策定を進めている。
②管渠老朽化率については、法定耐用年数を超えたものがないため０%となっている。
③管渠改善率については、管渠の部分修繕で対応しており管渠更新を行っていないため算出されない。</t>
    <phoneticPr fontId="4"/>
  </si>
  <si>
    <t>①経常収支比率については、１００％以上であることから単年度収支が黒字であることを示している。また⑤経費回収率においても１００％以上であることから、使用料で回収すべき経費をすべて使用料で賄えている状況である。
②累積欠損金比率については、令和２年度以降は０％となっている。
③流動比率については、１００％以下であることから、１年以内に支払わなければならない負債を賄えていないことを示しているが、償還原資については使用料収入及び他会計繰入金により得ることが予定されている。
④企業債残高対事業規模比率については、類似団体と比較し低い数値となっている。面整備が進み使用料収入が順調に増加したことが要因であると考えられる。また、更新費用の先送りもひとつの要因であると考えられる。
⑥汚水処理原価については、類似団体と比較し低い数値となっている。
⑦施設利用率については、流域下水道に接続しているため算出されない。
⑧水洗化率については、地域の高齢化・核家族化等の影響により下水道へ接続しない世帯が多く伸び悩んでいる状況である。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</si>
</sst>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8C-4C19-AC96-22EA5AE1F3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9D8C-4C19-AC96-22EA5AE1F3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DC-4639-A86B-5288138AC9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31DC-4639-A86B-5288138AC9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82.28</c:v>
                </c:pt>
                <c:pt idx="1">
                  <c:v>83.37</c:v>
                </c:pt>
                <c:pt idx="2">
                  <c:v>83.46</c:v>
                </c:pt>
                <c:pt idx="3">
                  <c:v>83.49</c:v>
                </c:pt>
                <c:pt idx="4">
                  <c:v>83.55</c:v>
                </c:pt>
              </c:numCache>
            </c:numRef>
          </c:val>
          <c:extLst>
            <c:ext xmlns:c16="http://schemas.microsoft.com/office/drawing/2014/chart" uri="{C3380CC4-5D6E-409C-BE32-E72D297353CC}">
              <c16:uniqueId val="{00000000-9E93-47D3-83BD-CBAE7C9BA2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9E93-47D3-83BD-CBAE7C9BA2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101.81</c:v>
                </c:pt>
                <c:pt idx="1">
                  <c:v>101.23</c:v>
                </c:pt>
                <c:pt idx="2">
                  <c:v>101</c:v>
                </c:pt>
                <c:pt idx="3">
                  <c:v>102.16</c:v>
                </c:pt>
                <c:pt idx="4">
                  <c:v>101.11</c:v>
                </c:pt>
              </c:numCache>
            </c:numRef>
          </c:val>
          <c:extLst>
            <c:ext xmlns:c16="http://schemas.microsoft.com/office/drawing/2014/chart" uri="{C3380CC4-5D6E-409C-BE32-E72D297353CC}">
              <c16:uniqueId val="{00000000-ACC5-4724-9C7C-345EC35583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ACC5-4724-9C7C-345EC35583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6.06</c:v>
                </c:pt>
                <c:pt idx="1">
                  <c:v>9.07</c:v>
                </c:pt>
                <c:pt idx="2">
                  <c:v>11.88</c:v>
                </c:pt>
                <c:pt idx="3">
                  <c:v>14.78</c:v>
                </c:pt>
                <c:pt idx="4">
                  <c:v>17.71</c:v>
                </c:pt>
              </c:numCache>
            </c:numRef>
          </c:val>
          <c:extLst>
            <c:ext xmlns:c16="http://schemas.microsoft.com/office/drawing/2014/chart" uri="{C3380CC4-5D6E-409C-BE32-E72D297353CC}">
              <c16:uniqueId val="{00000000-F31D-456A-81CD-F5DB27F0A4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F31D-456A-81CD-F5DB27F0A4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89-401C-B154-593476DC9B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7589-401C-B154-593476DC9B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8-49A0-9068-15CAC4F94A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4A18-49A0-9068-15CAC4F94A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14.6</c:v>
                </c:pt>
                <c:pt idx="1">
                  <c:v>17.829999999999998</c:v>
                </c:pt>
                <c:pt idx="2">
                  <c:v>30.51</c:v>
                </c:pt>
                <c:pt idx="3">
                  <c:v>27.9</c:v>
                </c:pt>
                <c:pt idx="4">
                  <c:v>24.87</c:v>
                </c:pt>
              </c:numCache>
            </c:numRef>
          </c:val>
          <c:extLst>
            <c:ext xmlns:c16="http://schemas.microsoft.com/office/drawing/2014/chart" uri="{C3380CC4-5D6E-409C-BE32-E72D297353CC}">
              <c16:uniqueId val="{00000000-648B-4BCF-9AD7-EA8EA0C7CB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648B-4BCF-9AD7-EA8EA0C7CB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907.1</c:v>
                </c:pt>
                <c:pt idx="1">
                  <c:v>855.19</c:v>
                </c:pt>
                <c:pt idx="2">
                  <c:v>681.63</c:v>
                </c:pt>
                <c:pt idx="3">
                  <c:v>421.2</c:v>
                </c:pt>
                <c:pt idx="4">
                  <c:v>748.69</c:v>
                </c:pt>
              </c:numCache>
            </c:numRef>
          </c:val>
          <c:extLst>
            <c:ext xmlns:c16="http://schemas.microsoft.com/office/drawing/2014/chart" uri="{C3380CC4-5D6E-409C-BE32-E72D297353CC}">
              <c16:uniqueId val="{00000000-4E1D-4BF8-B371-2C5E969F7A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4E1D-4BF8-B371-2C5E969F7A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102.13</c:v>
                </c:pt>
              </c:numCache>
            </c:numRef>
          </c:val>
          <c:extLst>
            <c:ext xmlns:c16="http://schemas.microsoft.com/office/drawing/2014/chart" uri="{C3380CC4-5D6E-409C-BE32-E72D297353CC}">
              <c16:uniqueId val="{00000000-A901-47F2-99CF-74CE80200D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A901-47F2-99CF-74CE80200D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162.31</c:v>
                </c:pt>
                <c:pt idx="1">
                  <c:v>162.12</c:v>
                </c:pt>
                <c:pt idx="2">
                  <c:v>162.08000000000001</c:v>
                </c:pt>
                <c:pt idx="3">
                  <c:v>161.35</c:v>
                </c:pt>
                <c:pt idx="4">
                  <c:v>160.09</c:v>
                </c:pt>
              </c:numCache>
            </c:numRef>
          </c:val>
          <c:extLst>
            <c:ext xmlns:c16="http://schemas.microsoft.com/office/drawing/2014/chart" uri="{C3380CC4-5D6E-409C-BE32-E72D297353CC}">
              <c16:uniqueId val="{00000000-E393-4E24-9DE2-5B72C6F437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E393-4E24-9DE2-5B72C6F437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潟上市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51">
        <f>データ!S6</f>
        <v>31271</v>
      </c>
      <c r="AM8" s="51"/>
      <c r="AN8" s="51"/>
      <c r="AO8" s="51"/>
      <c r="AP8" s="51"/>
      <c r="AQ8" s="51"/>
      <c r="AR8" s="51"/>
      <c r="AS8" s="51"/>
      <c r="AT8" s="50">
        <f>データ!T6</f>
        <v>97.72</v>
      </c>
      <c r="AU8" s="50"/>
      <c r="AV8" s="50"/>
      <c r="AW8" s="50"/>
      <c r="AX8" s="50"/>
      <c r="AY8" s="50"/>
      <c r="AZ8" s="50"/>
      <c r="BA8" s="50"/>
      <c r="BB8" s="50">
        <f>データ!U6</f>
        <v>320.01</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56.4</v>
      </c>
      <c r="J10" s="50"/>
      <c r="K10" s="50"/>
      <c r="L10" s="50"/>
      <c r="M10" s="50"/>
      <c r="N10" s="50"/>
      <c r="O10" s="50"/>
      <c r="P10" s="50">
        <f>データ!P6</f>
        <v>37.82</v>
      </c>
      <c r="Q10" s="50"/>
      <c r="R10" s="50"/>
      <c r="S10" s="50"/>
      <c r="T10" s="50"/>
      <c r="U10" s="50"/>
      <c r="V10" s="50"/>
      <c r="W10" s="50">
        <f>データ!Q6</f>
        <v>116.2</v>
      </c>
      <c r="X10" s="50"/>
      <c r="Y10" s="50"/>
      <c r="Z10" s="50"/>
      <c r="AA10" s="50"/>
      <c r="AB10" s="50"/>
      <c r="AC10" s="50"/>
      <c r="AD10" s="51">
        <f>データ!R6</f>
        <v>3190</v>
      </c>
      <c r="AE10" s="51"/>
      <c r="AF10" s="51"/>
      <c r="AG10" s="51"/>
      <c r="AH10" s="51"/>
      <c r="AI10" s="51"/>
      <c r="AJ10" s="51"/>
      <c r="AK10" s="2"/>
      <c r="AL10" s="51">
        <f>データ!V6</f>
        <v>11760</v>
      </c>
      <c r="AM10" s="51"/>
      <c r="AN10" s="51"/>
      <c r="AO10" s="51"/>
      <c r="AP10" s="51"/>
      <c r="AQ10" s="51"/>
      <c r="AR10" s="51"/>
      <c r="AS10" s="51"/>
      <c r="AT10" s="50">
        <f>データ!W6</f>
        <v>6.72</v>
      </c>
      <c r="AU10" s="50"/>
      <c r="AV10" s="50"/>
      <c r="AW10" s="50"/>
      <c r="AX10" s="50"/>
      <c r="AY10" s="50"/>
      <c r="AZ10" s="50"/>
      <c r="BA10" s="50"/>
      <c r="BB10" s="50">
        <f>データ!X6</f>
        <v>1750</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JLE8J7LjOqbPJQRlIz35mRP1VZ6XPq83Xe5MtQSuR5i5r7dVQEFFwJqPeL5yzcL+ql735seI/wThDskxwzTdw==" saltValue="hYNf2V7iJw4LqF/xll5A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52116</v>
      </c>
      <c r="D6" s="19">
        <f t="shared" si="3"/>
        <v>46</v>
      </c>
      <c r="E6" s="19">
        <f t="shared" si="3"/>
        <v>17</v>
      </c>
      <c r="F6" s="19">
        <f t="shared" si="3"/>
        <v>4</v>
      </c>
      <c r="G6" s="19">
        <f t="shared" si="3"/>
        <v>0</v>
      </c>
      <c r="H6" s="19" t="str">
        <f t="shared" si="3"/>
        <v>秋田県　潟上市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56.4</v>
      </c>
      <c r="P6" s="20">
        <f t="shared" si="3"/>
        <v>37.82</v>
      </c>
      <c r="Q6" s="20">
        <f t="shared" si="3"/>
        <v>116.2</v>
      </c>
      <c r="R6" s="20">
        <f t="shared" si="3"/>
        <v>3190</v>
      </c>
      <c r="S6" s="20">
        <f t="shared" si="3"/>
        <v>31271</v>
      </c>
      <c r="T6" s="20">
        <f t="shared" si="3"/>
        <v>97.72</v>
      </c>
      <c r="U6" s="20">
        <f t="shared" si="3"/>
        <v>320.01</v>
      </c>
      <c r="V6" s="20">
        <f t="shared" si="3"/>
        <v>11760</v>
      </c>
      <c r="W6" s="20">
        <f t="shared" si="3"/>
        <v>6.72</v>
      </c>
      <c r="X6" s="20">
        <f t="shared" si="3"/>
        <v>1750</v>
      </c>
      <c r="Y6" s="21">
        <f>IF(Y7="",NA(),Y7)</f>
        <v>101.81</v>
      </c>
      <c r="Z6" s="21">
        <f t="shared" ref="Z6:AH6" si="4">IF(Z7="",NA(),Z7)</f>
        <v>101.23</v>
      </c>
      <c r="AA6" s="21">
        <f t="shared" si="4"/>
        <v>101</v>
      </c>
      <c r="AB6" s="21">
        <f t="shared" si="4"/>
        <v>102.16</v>
      </c>
      <c r="AC6" s="21">
        <f t="shared" si="4"/>
        <v>101.11</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14.6</v>
      </c>
      <c r="AV6" s="21">
        <f t="shared" ref="AV6:BD6" si="6">IF(AV7="",NA(),AV7)</f>
        <v>17.829999999999998</v>
      </c>
      <c r="AW6" s="21">
        <f t="shared" si="6"/>
        <v>30.51</v>
      </c>
      <c r="AX6" s="21">
        <f t="shared" si="6"/>
        <v>27.9</v>
      </c>
      <c r="AY6" s="21">
        <f t="shared" si="6"/>
        <v>24.87</v>
      </c>
      <c r="AZ6" s="21">
        <f t="shared" si="6"/>
        <v>44.24</v>
      </c>
      <c r="BA6" s="21">
        <f t="shared" si="6"/>
        <v>43.07</v>
      </c>
      <c r="BB6" s="21">
        <f t="shared" si="6"/>
        <v>45.42</v>
      </c>
      <c r="BC6" s="21">
        <f t="shared" si="6"/>
        <v>50.63</v>
      </c>
      <c r="BD6" s="21">
        <f t="shared" si="6"/>
        <v>46.37</v>
      </c>
      <c r="BE6" s="20" t="str">
        <f>IF(BE7="","",IF(BE7="-","【-】","【"&amp;SUBSTITUTE(TEXT(BE7,"#,##0.00"),"-","△")&amp;"】"))</f>
        <v>【50.90】</v>
      </c>
      <c r="BF6" s="21">
        <f>IF(BF7="",NA(),BF7)</f>
        <v>907.1</v>
      </c>
      <c r="BG6" s="21">
        <f t="shared" ref="BG6:BO6" si="7">IF(BG7="",NA(),BG7)</f>
        <v>855.19</v>
      </c>
      <c r="BH6" s="21">
        <f t="shared" si="7"/>
        <v>681.63</v>
      </c>
      <c r="BI6" s="21">
        <f t="shared" si="7"/>
        <v>421.2</v>
      </c>
      <c r="BJ6" s="21">
        <f t="shared" si="7"/>
        <v>748.69</v>
      </c>
      <c r="BK6" s="21">
        <f t="shared" si="7"/>
        <v>1258.43</v>
      </c>
      <c r="BL6" s="21">
        <f t="shared" si="7"/>
        <v>1163.75</v>
      </c>
      <c r="BM6" s="21">
        <f t="shared" si="7"/>
        <v>1195.47</v>
      </c>
      <c r="BN6" s="21">
        <f t="shared" si="7"/>
        <v>1168.69</v>
      </c>
      <c r="BO6" s="21">
        <f t="shared" si="7"/>
        <v>1062.58</v>
      </c>
      <c r="BP6" s="20" t="str">
        <f>IF(BP7="","",IF(BP7="-","【-】","【"&amp;SUBSTITUTE(TEXT(BP7,"#,##0.00"),"-","△")&amp;"】"))</f>
        <v>【1,099.15】</v>
      </c>
      <c r="BQ6" s="21">
        <f>IF(BQ7="",NA(),BQ7)</f>
        <v>100</v>
      </c>
      <c r="BR6" s="21">
        <f t="shared" ref="BR6:BZ6" si="8">IF(BR7="",NA(),BR7)</f>
        <v>100</v>
      </c>
      <c r="BS6" s="21">
        <f t="shared" si="8"/>
        <v>100</v>
      </c>
      <c r="BT6" s="21">
        <f t="shared" si="8"/>
        <v>100</v>
      </c>
      <c r="BU6" s="21">
        <f t="shared" si="8"/>
        <v>102.13</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162.31</v>
      </c>
      <c r="CC6" s="21">
        <f t="shared" ref="CC6:CK6" si="9">IF(CC7="",NA(),CC7)</f>
        <v>162.12</v>
      </c>
      <c r="CD6" s="21">
        <f t="shared" si="9"/>
        <v>162.08000000000001</v>
      </c>
      <c r="CE6" s="21">
        <f t="shared" si="9"/>
        <v>161.35</v>
      </c>
      <c r="CF6" s="21">
        <f t="shared" si="9"/>
        <v>160.09</v>
      </c>
      <c r="CG6" s="21">
        <f t="shared" si="9"/>
        <v>224.88</v>
      </c>
      <c r="CH6" s="21">
        <f t="shared" si="9"/>
        <v>228.64</v>
      </c>
      <c r="CI6" s="21">
        <f t="shared" si="9"/>
        <v>239.46</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44.79</v>
      </c>
      <c r="CW6" s="20" t="str">
        <f>IF(CW7="","",IF(CW7="-","【-】","【"&amp;SUBSTITUTE(TEXT(CW7,"#,##0.00"),"-","△")&amp;"】"))</f>
        <v>【43.17】</v>
      </c>
      <c r="CX6" s="21">
        <f>IF(CX7="",NA(),CX7)</f>
        <v>82.28</v>
      </c>
      <c r="CY6" s="21">
        <f t="shared" ref="CY6:DG6" si="11">IF(CY7="",NA(),CY7)</f>
        <v>83.37</v>
      </c>
      <c r="CZ6" s="21">
        <f t="shared" si="11"/>
        <v>83.46</v>
      </c>
      <c r="DA6" s="21">
        <f t="shared" si="11"/>
        <v>83.49</v>
      </c>
      <c r="DB6" s="21">
        <f t="shared" si="11"/>
        <v>83.55</v>
      </c>
      <c r="DC6" s="21">
        <f t="shared" si="11"/>
        <v>84.19</v>
      </c>
      <c r="DD6" s="21">
        <f t="shared" si="11"/>
        <v>84.34</v>
      </c>
      <c r="DE6" s="21">
        <f t="shared" si="11"/>
        <v>84.34</v>
      </c>
      <c r="DF6" s="21">
        <f t="shared" si="11"/>
        <v>84.73</v>
      </c>
      <c r="DG6" s="21">
        <f t="shared" si="11"/>
        <v>88.68</v>
      </c>
      <c r="DH6" s="20" t="str">
        <f>IF(DH7="","",IF(DH7="-","【-】","【"&amp;SUBSTITUTE(TEXT(DH7,"#,##0.00"),"-","△")&amp;"】"))</f>
        <v>【86.31】</v>
      </c>
      <c r="DI6" s="21">
        <f>IF(DI7="",NA(),DI7)</f>
        <v>6.06</v>
      </c>
      <c r="DJ6" s="21">
        <f t="shared" ref="DJ6:DR6" si="12">IF(DJ7="",NA(),DJ7)</f>
        <v>9.07</v>
      </c>
      <c r="DK6" s="21">
        <f t="shared" si="12"/>
        <v>11.88</v>
      </c>
      <c r="DL6" s="21">
        <f t="shared" si="12"/>
        <v>14.78</v>
      </c>
      <c r="DM6" s="21">
        <f t="shared" si="12"/>
        <v>17.71</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52116</v>
      </c>
      <c r="D7" s="23">
        <v>46</v>
      </c>
      <c r="E7" s="23">
        <v>17</v>
      </c>
      <c r="F7" s="23">
        <v>4</v>
      </c>
      <c r="G7" s="23">
        <v>0</v>
      </c>
      <c r="H7" s="23" t="s">
        <v>96</v>
      </c>
      <c r="I7" s="23" t="s">
        <v>97</v>
      </c>
      <c r="J7" s="23" t="s">
        <v>98</v>
      </c>
      <c r="K7" s="23" t="s">
        <v>99</v>
      </c>
      <c r="L7" s="23" t="s">
        <v>100</v>
      </c>
      <c r="M7" s="23" t="s">
        <v>101</v>
      </c>
      <c r="N7" s="24" t="s">
        <v>102</v>
      </c>
      <c r="O7" s="24">
        <v>56.4</v>
      </c>
      <c r="P7" s="24">
        <v>37.82</v>
      </c>
      <c r="Q7" s="24">
        <v>116.2</v>
      </c>
      <c r="R7" s="24">
        <v>3190</v>
      </c>
      <c r="S7" s="24">
        <v>31271</v>
      </c>
      <c r="T7" s="24">
        <v>97.72</v>
      </c>
      <c r="U7" s="24">
        <v>320.01</v>
      </c>
      <c r="V7" s="24">
        <v>11760</v>
      </c>
      <c r="W7" s="24">
        <v>6.72</v>
      </c>
      <c r="X7" s="24">
        <v>1750</v>
      </c>
      <c r="Y7" s="24">
        <v>101.81</v>
      </c>
      <c r="Z7" s="24">
        <v>101.23</v>
      </c>
      <c r="AA7" s="24">
        <v>101</v>
      </c>
      <c r="AB7" s="24">
        <v>102.16</v>
      </c>
      <c r="AC7" s="24">
        <v>101.11</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14.6</v>
      </c>
      <c r="AV7" s="24">
        <v>17.829999999999998</v>
      </c>
      <c r="AW7" s="24">
        <v>30.51</v>
      </c>
      <c r="AX7" s="24">
        <v>27.9</v>
      </c>
      <c r="AY7" s="24">
        <v>24.87</v>
      </c>
      <c r="AZ7" s="24">
        <v>44.24</v>
      </c>
      <c r="BA7" s="24">
        <v>43.07</v>
      </c>
      <c r="BB7" s="24">
        <v>45.42</v>
      </c>
      <c r="BC7" s="24">
        <v>50.63</v>
      </c>
      <c r="BD7" s="24">
        <v>46.37</v>
      </c>
      <c r="BE7" s="24">
        <v>50.9</v>
      </c>
      <c r="BF7" s="24">
        <v>907.1</v>
      </c>
      <c r="BG7" s="24">
        <v>855.19</v>
      </c>
      <c r="BH7" s="24">
        <v>681.63</v>
      </c>
      <c r="BI7" s="24">
        <v>421.2</v>
      </c>
      <c r="BJ7" s="24">
        <v>748.69</v>
      </c>
      <c r="BK7" s="24">
        <v>1258.43</v>
      </c>
      <c r="BL7" s="24">
        <v>1163.75</v>
      </c>
      <c r="BM7" s="24">
        <v>1195.47</v>
      </c>
      <c r="BN7" s="24">
        <v>1168.69</v>
      </c>
      <c r="BO7" s="24">
        <v>1062.58</v>
      </c>
      <c r="BP7" s="24">
        <v>1099.1500000000001</v>
      </c>
      <c r="BQ7" s="24">
        <v>100</v>
      </c>
      <c r="BR7" s="24">
        <v>100</v>
      </c>
      <c r="BS7" s="24">
        <v>100</v>
      </c>
      <c r="BT7" s="24">
        <v>100</v>
      </c>
      <c r="BU7" s="24">
        <v>102.13</v>
      </c>
      <c r="BV7" s="24">
        <v>73.36</v>
      </c>
      <c r="BW7" s="24">
        <v>72.599999999999994</v>
      </c>
      <c r="BX7" s="24">
        <v>69.430000000000007</v>
      </c>
      <c r="BY7" s="24">
        <v>70.709999999999994</v>
      </c>
      <c r="BZ7" s="24">
        <v>80.36</v>
      </c>
      <c r="CA7" s="24">
        <v>72.92</v>
      </c>
      <c r="CB7" s="24">
        <v>162.31</v>
      </c>
      <c r="CC7" s="24">
        <v>162.12</v>
      </c>
      <c r="CD7" s="24">
        <v>162.08000000000001</v>
      </c>
      <c r="CE7" s="24">
        <v>161.35</v>
      </c>
      <c r="CF7" s="24">
        <v>160.09</v>
      </c>
      <c r="CG7" s="24">
        <v>224.88</v>
      </c>
      <c r="CH7" s="24">
        <v>228.64</v>
      </c>
      <c r="CI7" s="24">
        <v>239.46</v>
      </c>
      <c r="CJ7" s="24">
        <v>233.15</v>
      </c>
      <c r="CK7" s="24">
        <v>201.33</v>
      </c>
      <c r="CL7" s="24">
        <v>225.78</v>
      </c>
      <c r="CM7" s="24" t="s">
        <v>102</v>
      </c>
      <c r="CN7" s="24" t="s">
        <v>102</v>
      </c>
      <c r="CO7" s="24" t="s">
        <v>102</v>
      </c>
      <c r="CP7" s="24" t="s">
        <v>102</v>
      </c>
      <c r="CQ7" s="24" t="s">
        <v>102</v>
      </c>
      <c r="CR7" s="24">
        <v>42.4</v>
      </c>
      <c r="CS7" s="24">
        <v>42.28</v>
      </c>
      <c r="CT7" s="24">
        <v>41.06</v>
      </c>
      <c r="CU7" s="24">
        <v>42.09</v>
      </c>
      <c r="CV7" s="24">
        <v>44.79</v>
      </c>
      <c r="CW7" s="24">
        <v>43.17</v>
      </c>
      <c r="CX7" s="24">
        <v>82.28</v>
      </c>
      <c r="CY7" s="24">
        <v>83.37</v>
      </c>
      <c r="CZ7" s="24">
        <v>83.46</v>
      </c>
      <c r="DA7" s="24">
        <v>83.49</v>
      </c>
      <c r="DB7" s="24">
        <v>83.55</v>
      </c>
      <c r="DC7" s="24">
        <v>84.19</v>
      </c>
      <c r="DD7" s="24">
        <v>84.34</v>
      </c>
      <c r="DE7" s="24">
        <v>84.34</v>
      </c>
      <c r="DF7" s="24">
        <v>84.73</v>
      </c>
      <c r="DG7" s="24">
        <v>88.68</v>
      </c>
      <c r="DH7" s="24">
        <v>86.31</v>
      </c>
      <c r="DI7" s="24">
        <v>6.06</v>
      </c>
      <c r="DJ7" s="24">
        <v>9.07</v>
      </c>
      <c r="DK7" s="24">
        <v>11.88</v>
      </c>
      <c r="DL7" s="24">
        <v>14.78</v>
      </c>
      <c r="DM7" s="24">
        <v>17.71</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杉渕嘉之</cp:lastModifiedBy>
  <cp:lastPrinted>2026-01-22T04:05:52Z</cp:lastPrinted>
  <dcterms:created xsi:type="dcterms:W3CDTF">2025-12-23T06:09:01Z</dcterms:created>
  <dcterms:modified xsi:type="dcterms:W3CDTF">2026-01-22T08:00:25Z</dcterms:modified>
  <cp:category/>
</cp:coreProperties>
</file>