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172.16.0.42\上下水道課$\40_下水道_経営管理班\180_経営分析比較表\R07\【経営比較分析表】2024_052116_46_1718\"/>
    </mc:Choice>
  </mc:AlternateContent>
  <xr:revisionPtr revIDLastSave="0" documentId="13_ncr:1_{B0F62147-B763-4F93-AAB7-420195D4E4D8}" xr6:coauthVersionLast="36" xr6:coauthVersionMax="36" xr10:uidLastSave="{00000000-0000-0000-0000-000000000000}"/>
  <workbookProtection workbookAlgorithmName="SHA-512" workbookHashValue="+S/Y0x0BtvxQCqune734+KR9ekCoxc0mvPqrOsPHps8/KUJfBMsdmMeBazGXaPdYsiiCBVx4Lewo6ZRZfU0Qsw==" workbookSaltValue="jdjXTPU3kHUWjcNujMjEQ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AL10" i="4"/>
  <c r="I10"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<sst xmlns="http://schemas.openxmlformats.org/spreadsheetml/2006/main" count="253" uniqueCount="116">
  <si>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</si>
  <si>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</si>
  <si>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</si>
  <si>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</si>
  <si>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</si>
  <si>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</si>
  <si>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</si>
  <si>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</si>
  <si>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</si>
  <si>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</si>
  <si>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</si>
  <si>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</si>
  <si>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</si>
  <si>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</si>
  <si>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</si>
  <si>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</si>
  <si>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</si>
  <si>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</si>
  <si>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</si>
  <si>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</si>
  <si>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</si>
  <si>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</si>
  <si>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</si>
  <si>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</si>
  <si>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</si>
  <si>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</si>
  <si>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</si>
  <si>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</si>
  <si>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</si>
  <si>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</si>
  <si>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</si>
  <si>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</si>
  <si>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</si>
  <si>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</si>
  <si>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</si>
  <si>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</si>
  <si>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</si>
  <si>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</si>
  <si>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</si>
  <si>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</si>
  <si>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</si>
  <si>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</si>
  <si>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</si>
  <si>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</si>
  <si>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</si>
  <si>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</si>
  <si>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</si>
  <si>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</si>
  <si>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</si>
  <si>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</si>
  <si>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</si>
  <si>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</si>
  <si>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</si>
  <si>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</si>
  <si>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</si>
  <si>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</si>
  <si>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</si>
  <si>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</si>
  <si>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</si>
  <si>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</si>
  <si>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</si>
  <si>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</si>
  <si>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</si>
  <si>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</si>
  <si>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</si>
  <si>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</si>
  <si>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</si>
  <si>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</si>
  <si>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</si>
  <si>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</si>
  <si>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</si>
  <si>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</si>
  <si>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</si>
  <si>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</si>
  <si>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</si>
  <si>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</si>
  <si>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</si>
  <si>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</si>
  <si>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</si>
  <si>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</si>
  <si>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</si>
  <si>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</si>
  <si>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</si>
  <si>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</si>
  <si>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</si>
  <si>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</si>
  <si>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</si>
  <si>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</si>
  <si>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</si>
  <si>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</si>
  <si>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</si>
  <si>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</si>
  <si>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</si>
  <si>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</si>
  <si>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</si>
  <si>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</si>
  <si>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潟上市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</si>
  <si>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</si>
  <si>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</si>
  <si>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</si>
  <si>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</si>
  <si>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</si>
  <si>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</si>
  <si>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</si>
  <si>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</si>
  <si>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</si>
  <si>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</si>
  <si>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</si>
  <si>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</si>
  <si>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</si>
  <si>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</si>
  <si>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</si>
  <si>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</si>
  <si>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特定地域生活排水処理事業は、平成１７年度からの事業であり、使用料については同年度から公共下水道と同じ水準となっている。
　支出について、維持管理費は原則個人設置に切り替えているため大幅に増加することはないが、包括的民間委託、広域化等を視野にいれ削減できる方策を検討する必要がある。</t>
    <rPh sb="62" eb="64">
      <t>シシュツ</t>
    </rPh>
    <rPh sb="69" eb="71">
      <t>イジ</t>
    </rPh>
    <rPh sb="71" eb="74">
      <t>カンリヒ</t>
    </rPh>
    <phoneticPr fontId="4"/>
  </si>
  <si>
    <t>①有形固定資産減価償却率については、年々上昇しており、老朽化が進んでいることを示しているため、将来的な更新計画の策定を進めている。
②管渠老朽化率については、法定対応年数を超えた管渠がないため算出されない。
③管渠改善率については、管渠の部分修繕で対応しており管渠更新を行っていないため算出されない。</t>
    <rPh sb="18" eb="20">
      <t>ネンネン</t>
    </rPh>
    <rPh sb="20" eb="22">
      <t>ジョウショウ</t>
    </rPh>
    <rPh sb="27" eb="30">
      <t>ロウキュウカ</t>
    </rPh>
    <rPh sb="31" eb="32">
      <t>スス</t>
    </rPh>
    <rPh sb="39" eb="40">
      <t>シメ</t>
    </rPh>
    <rPh sb="47" eb="50">
      <t>ショウライテキ</t>
    </rPh>
    <rPh sb="51" eb="53">
      <t>コウシン</t>
    </rPh>
    <rPh sb="53" eb="55">
      <t>ケイカク</t>
    </rPh>
    <rPh sb="56" eb="58">
      <t>サクテイ</t>
    </rPh>
    <rPh sb="59" eb="60">
      <t>スス</t>
    </rPh>
    <phoneticPr fontId="4"/>
  </si>
  <si>
    <t>①経常収支比率については、安定して１００％前後を推移しており、概ね健全な経営状況であるといえる。
②累積欠損金比率については、使用料収入の不足を他会計繰入金により解消しており０％となっている。
③流動比率については、令和３年度以降はおおむね１００％前後を推移している。
④企業債残高対事業規模比率については、一般会計負担分が１００％であり、０％となっている。
⑤経費回収率は改善傾向にあったが、修繕費の増加により一時的に悪化した。また、⑥汚水処理原価についても修繕費の影響を受け、一時的に上昇している。
⑦施設利用率及び⑧水洗化率については、浄化槽設置後速やかに接続しているため１００％となっている。</t>
    <rPh sb="13" eb="15">
      <t>アンテイ</t>
    </rPh>
    <rPh sb="21" eb="23">
      <t>ゼンゴ</t>
    </rPh>
    <rPh sb="24" eb="26">
      <t>スイイ</t>
    </rPh>
    <rPh sb="31" eb="32">
      <t>オオム</t>
    </rPh>
    <rPh sb="33" eb="35">
      <t>ケンゼン</t>
    </rPh>
    <rPh sb="36" eb="38">
      <t>ケイエイ</t>
    </rPh>
    <rPh sb="38" eb="40">
      <t>ジョウキョウ</t>
    </rPh>
    <rPh sb="110" eb="112">
      <t>レイワ</t>
    </rPh>
    <rPh sb="113" eb="115">
      <t>ネンド</t>
    </rPh>
    <rPh sb="115" eb="117">
      <t>イコウ</t>
    </rPh>
    <rPh sb="126" eb="128">
      <t>ゼンゴ</t>
    </rPh>
    <rPh sb="129" eb="131">
      <t>スイイ</t>
    </rPh>
    <rPh sb="157" eb="159">
      <t>イッパン</t>
    </rPh>
    <rPh sb="159" eb="161">
      <t>カイケイ</t>
    </rPh>
    <rPh sb="161" eb="163">
      <t>フタン</t>
    </rPh>
    <rPh sb="163" eb="164">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</si>
</sst>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37-4631-B92B-1AB83A4BFC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37-4631-B92B-1AB83A4BFC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79E-491B-B12F-8069C34FDF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379E-491B-B12F-8069C34FDF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420-4612-A896-63192530A1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420-4612-A896-63192530A1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112.96</c:v>
                </c:pt>
                <c:pt idx="2">
                  <c:v>98.08</c:v>
                </c:pt>
                <c:pt idx="3">
                  <c:v>100.98</c:v>
                </c:pt>
                <c:pt idx="4">
                  <c:v>100</c:v>
                </c:pt>
              </c:numCache>
            </c:numRef>
          </c:val>
          <c:extLst>
            <c:ext xmlns:c16="http://schemas.microsoft.com/office/drawing/2014/chart" uri="{C3380CC4-5D6E-409C-BE32-E72D297353CC}">
              <c16:uniqueId val="{00000000-4E94-4221-A30D-E9D8D7C08E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4E94-4221-A30D-E9D8D7C08E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10.33</c:v>
                </c:pt>
                <c:pt idx="1">
                  <c:v>15.5</c:v>
                </c:pt>
                <c:pt idx="2">
                  <c:v>20.67</c:v>
                </c:pt>
                <c:pt idx="3">
                  <c:v>25.84</c:v>
                </c:pt>
                <c:pt idx="4">
                  <c:v>31</c:v>
                </c:pt>
              </c:numCache>
            </c:numRef>
          </c:val>
          <c:extLst>
            <c:ext xmlns:c16="http://schemas.microsoft.com/office/drawing/2014/chart" uri="{C3380CC4-5D6E-409C-BE32-E72D297353CC}">
              <c16:uniqueId val="{00000000-DA71-49DF-88FD-E6ADD1CB9F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DA71-49DF-88FD-E6ADD1CB9F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1C-431B-BCE1-0FFFB4DD69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51C-431B-BCE1-0FFFB4DD69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31.64</c:v>
                </c:pt>
                <c:pt idx="1">
                  <c:v>0</c:v>
                </c:pt>
                <c:pt idx="2">
                  <c:v>0</c:v>
                </c:pt>
                <c:pt idx="3">
                  <c:v>0</c:v>
                </c:pt>
                <c:pt idx="4">
                  <c:v>0</c:v>
                </c:pt>
              </c:numCache>
            </c:numRef>
          </c:val>
          <c:extLst>
            <c:ext xmlns:c16="http://schemas.microsoft.com/office/drawing/2014/chart" uri="{C3380CC4-5D6E-409C-BE32-E72D297353CC}">
              <c16:uniqueId val="{00000000-4289-4273-A46F-6281926594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289-4273-A46F-6281926594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79.45</c:v>
                </c:pt>
                <c:pt idx="1">
                  <c:v>107.08</c:v>
                </c:pt>
                <c:pt idx="2">
                  <c:v>100.14</c:v>
                </c:pt>
                <c:pt idx="3">
                  <c:v>99.07</c:v>
                </c:pt>
                <c:pt idx="4">
                  <c:v>97.76</c:v>
                </c:pt>
              </c:numCache>
            </c:numRef>
          </c:val>
          <c:extLst>
            <c:ext xmlns:c16="http://schemas.microsoft.com/office/drawing/2014/chart" uri="{C3380CC4-5D6E-409C-BE32-E72D297353CC}">
              <c16:uniqueId val="{00000000-C7C8-4442-A9ED-EE7E9ABE24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C7C8-4442-A9ED-EE7E9ABE24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DB-46A9-B110-6633AC716B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E8DB-46A9-B110-6633AC716B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56.34</c:v>
                </c:pt>
                <c:pt idx="1">
                  <c:v>56.95</c:v>
                </c:pt>
                <c:pt idx="2">
                  <c:v>57.46</c:v>
                </c:pt>
                <c:pt idx="3">
                  <c:v>58.9</c:v>
                </c:pt>
                <c:pt idx="4">
                  <c:v>47.13</c:v>
                </c:pt>
              </c:numCache>
            </c:numRef>
          </c:val>
          <c:extLst>
            <c:ext xmlns:c16="http://schemas.microsoft.com/office/drawing/2014/chart" uri="{C3380CC4-5D6E-409C-BE32-E72D297353CC}">
              <c16:uniqueId val="{00000000-E28E-450E-83AC-E1ABC73EFD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E28E-450E-83AC-E1ABC73EFD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269.19</c:v>
                </c:pt>
                <c:pt idx="1">
                  <c:v>266.5</c:v>
                </c:pt>
                <c:pt idx="2">
                  <c:v>265.13</c:v>
                </c:pt>
                <c:pt idx="3">
                  <c:v>260.07</c:v>
                </c:pt>
                <c:pt idx="4">
                  <c:v>330.91</c:v>
                </c:pt>
              </c:numCache>
            </c:numRef>
          </c:val>
          <c:extLst>
            <c:ext xmlns:c16="http://schemas.microsoft.com/office/drawing/2014/chart" uri="{C3380CC4-5D6E-409C-BE32-E72D297353CC}">
              <c16:uniqueId val="{00000000-60D8-430A-B85E-D8A5D53DA1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60D8-430A-B85E-D8A5D53DA1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潟上市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51">
        <f>データ!S6</f>
        <v>31271</v>
      </c>
      <c r="AM8" s="51"/>
      <c r="AN8" s="51"/>
      <c r="AO8" s="51"/>
      <c r="AP8" s="51"/>
      <c r="AQ8" s="51"/>
      <c r="AR8" s="51"/>
      <c r="AS8" s="51"/>
      <c r="AT8" s="50">
        <f>データ!T6</f>
        <v>97.72</v>
      </c>
      <c r="AU8" s="50"/>
      <c r="AV8" s="50"/>
      <c r="AW8" s="50"/>
      <c r="AX8" s="50"/>
      <c r="AY8" s="50"/>
      <c r="AZ8" s="50"/>
      <c r="BA8" s="50"/>
      <c r="BB8" s="50">
        <f>データ!U6</f>
        <v>320.01</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22.47</v>
      </c>
      <c r="J10" s="50"/>
      <c r="K10" s="50"/>
      <c r="L10" s="50"/>
      <c r="M10" s="50"/>
      <c r="N10" s="50"/>
      <c r="O10" s="50"/>
      <c r="P10" s="50">
        <f>データ!P6</f>
        <v>0.57999999999999996</v>
      </c>
      <c r="Q10" s="50"/>
      <c r="R10" s="50"/>
      <c r="S10" s="50"/>
      <c r="T10" s="50"/>
      <c r="U10" s="50"/>
      <c r="V10" s="50"/>
      <c r="W10" s="50">
        <f>データ!Q6</f>
        <v>100</v>
      </c>
      <c r="X10" s="50"/>
      <c r="Y10" s="50"/>
      <c r="Z10" s="50"/>
      <c r="AA10" s="50"/>
      <c r="AB10" s="50"/>
      <c r="AC10" s="50"/>
      <c r="AD10" s="51">
        <f>データ!R6</f>
        <v>3190</v>
      </c>
      <c r="AE10" s="51"/>
      <c r="AF10" s="51"/>
      <c r="AG10" s="51"/>
      <c r="AH10" s="51"/>
      <c r="AI10" s="51"/>
      <c r="AJ10" s="51"/>
      <c r="AK10" s="2"/>
      <c r="AL10" s="51">
        <f>データ!V6</f>
        <v>181</v>
      </c>
      <c r="AM10" s="51"/>
      <c r="AN10" s="51"/>
      <c r="AO10" s="51"/>
      <c r="AP10" s="51"/>
      <c r="AQ10" s="51"/>
      <c r="AR10" s="51"/>
      <c r="AS10" s="51"/>
      <c r="AT10" s="50">
        <f>データ!W6</f>
        <v>0.15</v>
      </c>
      <c r="AU10" s="50"/>
      <c r="AV10" s="50"/>
      <c r="AW10" s="50"/>
      <c r="AX10" s="50"/>
      <c r="AY10" s="50"/>
      <c r="AZ10" s="50"/>
      <c r="BA10" s="50"/>
      <c r="BB10" s="50">
        <f>データ!X6</f>
        <v>1206.67</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mdl3qxY71gwvkdBuzkGqsZ+LRRmZH660tmX7CEFZBUw36QHCo+Pajmou/WaILWt0+osgeXZTD/0vMJHukkAzWw==" saltValue="+U5qowFy+RW/zdNsESFe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52116</v>
      </c>
      <c r="D6" s="19">
        <f t="shared" si="3"/>
        <v>46</v>
      </c>
      <c r="E6" s="19">
        <f t="shared" si="3"/>
        <v>18</v>
      </c>
      <c r="F6" s="19">
        <f t="shared" si="3"/>
        <v>0</v>
      </c>
      <c r="G6" s="19">
        <f t="shared" si="3"/>
        <v>0</v>
      </c>
      <c r="H6" s="19" t="str">
        <f t="shared" si="3"/>
        <v>秋田県　潟上市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22.47</v>
      </c>
      <c r="P6" s="20">
        <f t="shared" si="3"/>
        <v>0.57999999999999996</v>
      </c>
      <c r="Q6" s="20">
        <f t="shared" si="3"/>
        <v>100</v>
      </c>
      <c r="R6" s="20">
        <f t="shared" si="3"/>
        <v>3190</v>
      </c>
      <c r="S6" s="20">
        <f t="shared" si="3"/>
        <v>31271</v>
      </c>
      <c r="T6" s="20">
        <f t="shared" si="3"/>
        <v>97.72</v>
      </c>
      <c r="U6" s="20">
        <f t="shared" si="3"/>
        <v>320.01</v>
      </c>
      <c r="V6" s="20">
        <f t="shared" si="3"/>
        <v>181</v>
      </c>
      <c r="W6" s="20">
        <f t="shared" si="3"/>
        <v>0.15</v>
      </c>
      <c r="X6" s="20">
        <f t="shared" si="3"/>
        <v>1206.67</v>
      </c>
      <c r="Y6" s="21">
        <f>IF(Y7="",NA(),Y7)</f>
        <v>100</v>
      </c>
      <c r="Z6" s="21">
        <f t="shared" ref="Z6:AH6" si="4">IF(Z7="",NA(),Z7)</f>
        <v>112.96</v>
      </c>
      <c r="AA6" s="21">
        <f t="shared" si="4"/>
        <v>98.08</v>
      </c>
      <c r="AB6" s="21">
        <f t="shared" si="4"/>
        <v>100.98</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1">
        <f>IF(AJ7="",NA(),AJ7)</f>
        <v>31.64</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79.45</v>
      </c>
      <c r="AV6" s="21">
        <f t="shared" ref="AV6:BD6" si="6">IF(AV7="",NA(),AV7)</f>
        <v>107.08</v>
      </c>
      <c r="AW6" s="21">
        <f t="shared" si="6"/>
        <v>100.14</v>
      </c>
      <c r="AX6" s="21">
        <f t="shared" si="6"/>
        <v>99.07</v>
      </c>
      <c r="AY6" s="21">
        <f t="shared" si="6"/>
        <v>97.76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56.34</v>
      </c>
      <c r="BR6" s="21">
        <f t="shared" ref="BR6:BZ6" si="8">IF(BR7="",NA(),BR7)</f>
        <v>56.95</v>
      </c>
      <c r="BS6" s="21">
        <f t="shared" si="8"/>
        <v>57.46</v>
      </c>
      <c r="BT6" s="21">
        <f t="shared" si="8"/>
        <v>58.9</v>
      </c>
      <c r="BU6" s="21">
        <f t="shared" si="8"/>
        <v>47.13</v>
      </c>
      <c r="BV6" s="21">
        <f t="shared" si="8"/>
        <v>60.59</v>
      </c>
      <c r="BW6" s="21">
        <f t="shared" si="8"/>
        <v>60</v>
      </c>
      <c r="BX6" s="21">
        <f t="shared" si="8"/>
        <v>59.01</v>
      </c>
      <c r="BY6" s="21">
        <f t="shared" si="8"/>
        <v>56.06</v>
      </c>
      <c r="BZ6" s="21">
        <f t="shared" si="8"/>
        <v>53.25</v>
      </c>
      <c r="CA6" s="20" t="str">
        <f>IF(CA7="","",IF(CA7="-","【-】","【"&amp;SUBSTITUTE(TEXT(CA7,"#,##0.00"),"-","△")&amp;"】"))</f>
        <v>【51.14】</v>
      </c>
      <c r="CB6" s="21">
        <f>IF(CB7="",NA(),CB7)</f>
        <v>269.19</v>
      </c>
      <c r="CC6" s="21">
        <f t="shared" ref="CC6:CK6" si="9">IF(CC7="",NA(),CC7)</f>
        <v>266.5</v>
      </c>
      <c r="CD6" s="21">
        <f t="shared" si="9"/>
        <v>265.13</v>
      </c>
      <c r="CE6" s="21">
        <f t="shared" si="9"/>
        <v>260.07</v>
      </c>
      <c r="CF6" s="21">
        <f t="shared" si="9"/>
        <v>330.91</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100</v>
      </c>
      <c r="CP6" s="21">
        <f t="shared" si="10"/>
        <v>100</v>
      </c>
      <c r="CQ6" s="21">
        <f t="shared" si="10"/>
        <v>100</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10.33</v>
      </c>
      <c r="DJ6" s="21">
        <f t="shared" ref="DJ6:DR6" si="12">IF(DJ7="",NA(),DJ7)</f>
        <v>15.5</v>
      </c>
      <c r="DK6" s="21">
        <f t="shared" si="12"/>
        <v>20.67</v>
      </c>
      <c r="DL6" s="21">
        <f t="shared" si="12"/>
        <v>25.84</v>
      </c>
      <c r="DM6" s="21">
        <f t="shared" si="12"/>
        <v>31</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52116</v>
      </c>
      <c r="D7" s="23">
        <v>46</v>
      </c>
      <c r="E7" s="23">
        <v>18</v>
      </c>
      <c r="F7" s="23">
        <v>0</v>
      </c>
      <c r="G7" s="23">
        <v>0</v>
      </c>
      <c r="H7" s="23" t="s">
        <v>96</v>
      </c>
      <c r="I7" s="23" t="s">
        <v>97</v>
      </c>
      <c r="J7" s="23" t="s">
        <v>98</v>
      </c>
      <c r="K7" s="23" t="s">
        <v>99</v>
      </c>
      <c r="L7" s="23" t="s">
        <v>100</v>
      </c>
      <c r="M7" s="23" t="s">
        <v>101</v>
      </c>
      <c r="N7" s="24" t="s">
        <v>102</v>
      </c>
      <c r="O7" s="24">
        <v>22.47</v>
      </c>
      <c r="P7" s="24">
        <v>0.57999999999999996</v>
      </c>
      <c r="Q7" s="24">
        <v>100</v>
      </c>
      <c r="R7" s="24">
        <v>3190</v>
      </c>
      <c r="S7" s="24">
        <v>31271</v>
      </c>
      <c r="T7" s="24">
        <v>97.72</v>
      </c>
      <c r="U7" s="24">
        <v>320.01</v>
      </c>
      <c r="V7" s="24">
        <v>181</v>
      </c>
      <c r="W7" s="24">
        <v>0.15</v>
      </c>
      <c r="X7" s="24">
        <v>1206.67</v>
      </c>
      <c r="Y7" s="24">
        <v>100</v>
      </c>
      <c r="Z7" s="24">
        <v>112.96</v>
      </c>
      <c r="AA7" s="24">
        <v>98.08</v>
      </c>
      <c r="AB7" s="24">
        <v>100.98</v>
      </c>
      <c r="AC7" s="24">
        <v>100</v>
      </c>
      <c r="AD7" s="24">
        <v>99.03</v>
      </c>
      <c r="AE7" s="24">
        <v>100.41</v>
      </c>
      <c r="AF7" s="24">
        <v>100.17</v>
      </c>
      <c r="AG7" s="24">
        <v>96.95</v>
      </c>
      <c r="AH7" s="24">
        <v>99.24</v>
      </c>
      <c r="AI7" s="24">
        <v>100.06</v>
      </c>
      <c r="AJ7" s="24">
        <v>31.64</v>
      </c>
      <c r="AK7" s="24">
        <v>0</v>
      </c>
      <c r="AL7" s="24">
        <v>0</v>
      </c>
      <c r="AM7" s="24">
        <v>0</v>
      </c>
      <c r="AN7" s="24">
        <v>0</v>
      </c>
      <c r="AO7" s="24">
        <v>74.239999999999995</v>
      </c>
      <c r="AP7" s="24">
        <v>83.92</v>
      </c>
      <c r="AQ7" s="24">
        <v>89.31</v>
      </c>
      <c r="AR7" s="24">
        <v>91.33</v>
      </c>
      <c r="AS7" s="24">
        <v>89.91</v>
      </c>
      <c r="AT7" s="24">
        <v>84.61</v>
      </c>
      <c r="AU7" s="24">
        <v>79.45</v>
      </c>
      <c r="AV7" s="24">
        <v>107.08</v>
      </c>
      <c r="AW7" s="24">
        <v>100.14</v>
      </c>
      <c r="AX7" s="24">
        <v>99.07</v>
      </c>
      <c r="AY7" s="24">
        <v>97.76</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56.34</v>
      </c>
      <c r="BR7" s="24">
        <v>56.95</v>
      </c>
      <c r="BS7" s="24">
        <v>57.46</v>
      </c>
      <c r="BT7" s="24">
        <v>58.9</v>
      </c>
      <c r="BU7" s="24">
        <v>47.13</v>
      </c>
      <c r="BV7" s="24">
        <v>60.59</v>
      </c>
      <c r="BW7" s="24">
        <v>60</v>
      </c>
      <c r="BX7" s="24">
        <v>59.01</v>
      </c>
      <c r="BY7" s="24">
        <v>56.06</v>
      </c>
      <c r="BZ7" s="24">
        <v>53.25</v>
      </c>
      <c r="CA7" s="24">
        <v>51.14</v>
      </c>
      <c r="CB7" s="24">
        <v>269.19</v>
      </c>
      <c r="CC7" s="24">
        <v>266.5</v>
      </c>
      <c r="CD7" s="24">
        <v>265.13</v>
      </c>
      <c r="CE7" s="24">
        <v>260.07</v>
      </c>
      <c r="CF7" s="24">
        <v>330.91</v>
      </c>
      <c r="CG7" s="24">
        <v>280.23</v>
      </c>
      <c r="CH7" s="24">
        <v>282.70999999999998</v>
      </c>
      <c r="CI7" s="24">
        <v>291.82</v>
      </c>
      <c r="CJ7" s="24">
        <v>304.36</v>
      </c>
      <c r="CK7" s="24">
        <v>325.45</v>
      </c>
      <c r="CL7" s="24">
        <v>329.31</v>
      </c>
      <c r="CM7" s="24">
        <v>100</v>
      </c>
      <c r="CN7" s="24">
        <v>100</v>
      </c>
      <c r="CO7" s="24">
        <v>100</v>
      </c>
      <c r="CP7" s="24">
        <v>100</v>
      </c>
      <c r="CQ7" s="24">
        <v>100</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10.33</v>
      </c>
      <c r="DJ7" s="24">
        <v>15.5</v>
      </c>
      <c r="DK7" s="24">
        <v>20.67</v>
      </c>
      <c r="DL7" s="24">
        <v>25.84</v>
      </c>
      <c r="DM7" s="24">
        <v>31</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杉渕嘉之</cp:lastModifiedBy>
  <cp:lastPrinted>2026-01-22T02:28:51Z</cp:lastPrinted>
  <dcterms:created xsi:type="dcterms:W3CDTF">2025-12-23T06:29:18Z</dcterms:created>
  <dcterms:modified xsi:type="dcterms:W3CDTF">2026-01-22T08:00:37Z</dcterms:modified>
  <cp:category/>
</cp:coreProperties>
</file>