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18.11.9\homes\admin\01zaisei\▼財政状況資料集\12 R3-4 (R2年度決算)\15　市町村→県\09潟上市○\◆提出最新\"/>
    </mc:Choice>
  </mc:AlternateContent>
  <xr:revisionPtr revIDLastSave="0" documentId="13_ncr:1_{000BCA80-6425-4B73-8094-2AA48255EC7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W37" i="10"/>
  <c r="E37" i="10"/>
  <c r="C37" i="10" s="1"/>
  <c r="DG36" i="10"/>
  <c r="CQ36" i="10"/>
  <c r="CO36" i="10"/>
  <c r="BY36" i="10"/>
  <c r="BE36" i="10"/>
  <c r="AM36" i="10"/>
  <c r="W36" i="10"/>
  <c r="E36" i="10"/>
  <c r="C36" i="10"/>
  <c r="DG35" i="10"/>
  <c r="CQ35" i="10"/>
  <c r="BY35" i="10"/>
  <c r="BE35" i="10"/>
  <c r="AO35" i="10"/>
  <c r="W35" i="10"/>
  <c r="E35" i="10"/>
  <c r="C35" i="10"/>
  <c r="DG34" i="10"/>
  <c r="CQ34" i="10"/>
  <c r="BY34" i="10"/>
  <c r="BE34" i="10"/>
  <c r="AO34" i="10"/>
  <c r="W34" i="10"/>
  <c r="E34" i="10"/>
  <c r="C34" i="10"/>
  <c r="U34" i="10" s="1"/>
  <c r="U35" i="10" s="1"/>
  <c r="U36" i="10" s="1"/>
  <c r="U37" i="10" l="1"/>
  <c r="BW34" i="10" l="1"/>
  <c r="BW35" i="10" s="1"/>
  <c r="BW36" i="10" s="1"/>
  <c r="BW37" i="10" s="1"/>
  <c r="BW38" i="10" s="1"/>
  <c r="BW39" i="10" s="1"/>
  <c r="BW40" i="10" s="1"/>
  <c r="BW41" i="10" s="1"/>
  <c r="BW42" i="10" s="1"/>
  <c r="AM34" i="10"/>
  <c r="AM35" i="10" s="1"/>
  <c r="CO34" i="10" l="1"/>
  <c r="CO35" i="10" s="1"/>
</calcChain>
</file>

<file path=xl/sharedStrings.xml><?xml version="1.0" encoding="utf-8"?>
<sst xmlns="http://schemas.openxmlformats.org/spreadsheetml/2006/main" count="1127" uniqueCount="556">
  <si>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</si>
  <si>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</si>
  <si>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</si>
  <si>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</si>
  <si>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</si>
  <si>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</si>
  <si>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</si>
  <si>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</si>
  <si>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</si>
  <si>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</si>
  <si>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介護保険事業特別会計（保険事業勘定）</t>
  </si>
  <si>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</si>
  <si>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</si>
  <si>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</si>
  <si>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</si>
  <si>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</si>
  <si>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</si>
  <si>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</si>
  <si>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</si>
  <si>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</si>
  <si>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</si>
  <si>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</si>
  <si>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</si>
  <si>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</si>
  <si>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</si>
  <si>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</si>
  <si>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</si>
  <si>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</si>
  <si>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</si>
  <si>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</si>
  <si>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</si>
  <si>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</si>
  <si>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</si>
  <si>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</si>
  <si>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</si>
  <si>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</si>
  <si>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</si>
  <si>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</si>
  <si>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</si>
  <si>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</si>
  <si>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</si>
  <si>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</si>
  <si>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</si>
  <si>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</si>
  <si>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</si>
  <si>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</si>
  <si>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</si>
  <si>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</si>
  <si>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</si>
  <si>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</si>
  <si>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</si>
  <si>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</si>
  <si>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</si>
  <si>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</si>
  <si>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</si>
  <si>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</si>
  <si>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</si>
  <si>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</si>
  <si>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</si>
  <si>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</si>
  <si>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</si>
  <si>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</si>
  <si>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</si>
  <si>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</si>
  <si>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</si>
  <si>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</si>
  <si>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</si>
  <si>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</si>
  <si>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</si>
  <si>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</si>
  <si>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</si>
  <si>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</si>
  <si>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</si>
  <si>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</si>
  <si>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</si>
  <si>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</si>
  <si>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</si>
  <si>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</si>
  <si>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</si>
  <si>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</si>
  <si>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</si>
  <si>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</si>
  <si>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</si>
  <si>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</si>
  <si>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</si>
  <si>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湖東地区行政一部事務組合（一般会計）</t>
    <rPh sb="0" eb="2">
      <t>コトウ</t>
    </rPh>
    <rPh sb="2" eb="4">
      <t>チク</t>
    </rPh>
    <rPh sb="4" eb="6">
      <t>ギョウセイ</t>
    </rPh>
    <rPh sb="6" eb="8">
      <t>イチブ</t>
    </rPh>
    <rPh sb="8" eb="10">
      <t>ジム</t>
    </rPh>
    <rPh sb="10" eb="12">
      <t>クミアイ</t>
    </rPh>
    <phoneticPr fontId="6"/>
  </si>
  <si>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</si>
  <si>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</si>
  <si>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</si>
  <si>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</si>
  <si>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</si>
  <si>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</si>
  <si>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</si>
  <si>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</si>
  <si>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</si>
  <si>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</si>
  <si>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</si>
  <si>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</si>
  <si>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</si>
  <si>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</si>
  <si>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</si>
  <si>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</si>
  <si>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</si>
  <si>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</si>
  <si>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</si>
  <si>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</si>
  <si>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</si>
  <si>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</si>
  <si>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</si>
  <si>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</si>
  <si>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</si>
  <si>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</si>
  <si>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</si>
  <si>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</si>
  <si>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</si>
  <si>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</si>
  <si>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</si>
  <si>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</si>
  <si>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</si>
  <si>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</si>
  <si>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</si>
  <si>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</si>
  <si>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</si>
  <si>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</si>
  <si>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</si>
  <si>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</si>
  <si>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</si>
  <si>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</si>
  <si>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</si>
  <si>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</si>
  <si>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</si>
  <si>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</si>
  <si>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</si>
  <si>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</si>
  <si>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</si>
  <si>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</si>
  <si>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</si>
  <si>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</si>
  <si>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</si>
  <si>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</si>
  <si>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</si>
  <si>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</si>
  <si>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</si>
  <si>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</si>
  <si>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</si>
  <si>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</si>
  <si>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</si>
  <si>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</si>
  <si>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</si>
  <si>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</si>
  <si>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</si>
  <si>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</si>
  <si>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</si>
  <si>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</si>
  <si>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</si>
  <si>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潟上市下水道事業会計</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</si>
  <si>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</si>
  <si>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</si>
  <si>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</si>
  <si>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</si>
  <si>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</si>
  <si>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</si>
  <si>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</si>
  <si>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</si>
  <si>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潟上市</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</si>
  <si>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</si>
  <si>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</si>
  <si>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</si>
  <si>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</si>
  <si>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</si>
  <si>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</si>
  <si>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</si>
  <si>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</si>
  <si>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</si>
  <si>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</si>
  <si>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</si>
  <si>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</si>
  <si>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</si>
  <si>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</si>
  <si>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</si>
  <si>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</si>
  <si>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</si>
  <si>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</si>
  <si>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</si>
  <si>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</si>
  <si>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</si>
  <si>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</si>
  <si>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</si>
  <si>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</si>
  <si>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</si>
  <si>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</si>
  <si>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</si>
  <si>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</si>
  <si>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</si>
  <si>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</si>
  <si>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</si>
  <si>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-4.1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</si>
  <si>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</si>
  <si>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</si>
  <si>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</si>
  <si>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</si>
  <si>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</si>
  <si>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</si>
  <si>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</si>
  <si>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</si>
  <si>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</si>
  <si>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</si>
  <si>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</si>
  <si>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</si>
  <si>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</si>
  <si>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</si>
  <si>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</si>
  <si>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</si>
  <si>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</si>
  <si>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</si>
  <si>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</si>
  <si>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</si>
  <si>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</si>
  <si>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</si>
  <si>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</si>
  <si>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</si>
  <si>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t>
  </si>
  <si>
    <t>参考</t>
    <rPh sb="0" eb="2">
      <t>サンコウ</t>
    </rPh>
    <phoneticPr fontId="6"/>
  </si>
  <si>
    <t>▲ 0.66</t>
  </si>
  <si>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</si>
  <si>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</si>
  <si>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</si>
  <si>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</si>
  <si>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</si>
  <si>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</si>
  <si>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</si>
  <si>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</si>
  <si>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</si>
  <si>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-0.9</t>
  </si>
  <si>
    <t>構成比</t>
    <rPh sb="0" eb="3">
      <t>コウセイヒ</t>
    </rPh>
    <phoneticPr fontId="6"/>
  </si>
  <si>
    <t>使用料</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</si>
  <si>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</si>
  <si>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</si>
  <si>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</si>
  <si>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</si>
  <si>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</si>
  <si>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</si>
  <si>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</si>
  <si>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</si>
  <si>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</si>
  <si>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</si>
  <si>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</si>
  <si>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</si>
  <si>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</si>
  <si>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</si>
  <si>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</si>
  <si>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</si>
  <si>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</si>
  <si>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男鹿地区衛生処理一部事務組合（一般会計）</t>
    <rPh sb="0" eb="2">
      <t>オガ</t>
    </rPh>
    <rPh sb="2" eb="4">
      <t>チク</t>
    </rPh>
    <rPh sb="4" eb="6">
      <t>エイセイ</t>
    </rPh>
    <rPh sb="6" eb="8">
      <t>ショリ</t>
    </rPh>
    <rPh sb="8" eb="10">
      <t>イチブ</t>
    </rPh>
    <rPh sb="10" eb="12">
      <t>ジム</t>
    </rPh>
    <rPh sb="12" eb="14">
      <t>クミアイ</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</si>
  <si>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</si>
  <si>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</si>
  <si>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</si>
  <si>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</si>
  <si>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</si>
  <si>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</si>
  <si>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</si>
  <si>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</si>
  <si>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</si>
  <si>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</si>
  <si>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</si>
  <si>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</si>
  <si>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</si>
  <si>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</si>
  <si>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</si>
  <si>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</si>
  <si>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</si>
  <si>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</si>
  <si>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</si>
  <si>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</si>
  <si>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</si>
  <si>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</si>
  <si>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</si>
  <si>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</si>
  <si>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</si>
  <si>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</si>
  <si>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</si>
  <si>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</si>
  <si>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</si>
  <si>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</si>
  <si>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</si>
  <si>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</si>
  <si>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</si>
  <si>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</si>
  <si>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</si>
  <si>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</si>
  <si>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</si>
  <si>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</si>
  <si>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</si>
  <si>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</si>
  <si>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</si>
  <si>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</si>
  <si>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</si>
  <si>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</si>
  <si>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</si>
  <si>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</si>
  <si>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秋田県潟上市</t>
  </si>
  <si>
    <t>公債費負担の状況</t>
    <rPh sb="0" eb="3">
      <t>コウサイヒ</t>
    </rPh>
    <rPh sb="3" eb="5">
      <t>フタン</t>
    </rPh>
    <rPh sb="6" eb="8">
      <t>ジョウキョウ</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</si>
  <si>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</si>
  <si>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</si>
  <si>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</si>
  <si>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</si>
  <si>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</si>
  <si>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</si>
  <si>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</si>
  <si>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</si>
  <si>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</si>
  <si>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</si>
  <si>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</si>
  <si>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</si>
  <si>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</si>
  <si>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</si>
  <si>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</si>
  <si>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</si>
  <si>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</si>
  <si>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</si>
  <si>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</si>
  <si>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</si>
  <si>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</si>
  <si>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</si>
  <si>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</si>
  <si>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</si>
  <si>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</si>
  <si>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</si>
  <si>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</si>
  <si>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</si>
  <si>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</si>
  <si>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</si>
  <si>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</si>
  <si>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</si>
  <si>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</si>
  <si>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</si>
  <si>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</si>
  <si>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</si>
  <si>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</si>
  <si>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</si>
  <si>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</si>
  <si>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</si>
  <si>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天王グリーンランド株式会社</t>
    <rPh sb="0" eb="2">
      <t>テンノウ</t>
    </rPh>
    <rPh sb="9" eb="11">
      <t>カブシキ</t>
    </rPh>
    <rPh sb="11" eb="13">
      <t>カイシャ</t>
    </rPh>
    <phoneticPr fontId="42"/>
  </si>
  <si>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</si>
  <si>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</si>
  <si>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</si>
  <si>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</si>
  <si>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</si>
  <si>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</si>
  <si>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</si>
  <si>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</si>
  <si>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</si>
  <si>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</si>
  <si>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</si>
  <si>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</si>
  <si>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</si>
  <si>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</si>
  <si>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</si>
  <si>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</si>
  <si>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</si>
  <si>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</si>
  <si>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</si>
  <si>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</si>
  <si>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</si>
  <si>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</si>
  <si>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</si>
  <si>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</si>
  <si>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</si>
  <si>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</si>
  <si>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</si>
  <si>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</si>
  <si>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</si>
  <si>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</si>
  <si>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</si>
  <si>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</si>
  <si>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</si>
  <si>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</si>
  <si>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</si>
  <si>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</si>
  <si>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</si>
  <si>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</si>
  <si>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</si>
  <si>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</si>
  <si>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</si>
  <si>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</si>
  <si>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</si>
  <si>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</si>
  <si>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</si>
  <si>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</si>
  <si>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</si>
  <si>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</si>
  <si>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</si>
  <si>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1.35</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</si>
  <si>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</si>
  <si>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</si>
  <si>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</si>
  <si>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</si>
  <si>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</si>
  <si>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</si>
  <si>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</si>
  <si>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</si>
  <si>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</si>
  <si>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</si>
  <si>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</si>
  <si>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</si>
  <si>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</si>
  <si>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</si>
  <si>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</si>
  <si>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</si>
  <si>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</si>
  <si>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</si>
  <si>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</si>
  <si>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</si>
  <si>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</si>
  <si>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</si>
  <si>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</si>
  <si>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</si>
  <si>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</si>
  <si>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</si>
  <si>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</si>
  <si>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</si>
  <si>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</si>
  <si>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</si>
  <si>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</si>
  <si>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</si>
  <si>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</si>
  <si>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</si>
  <si>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</si>
  <si>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</si>
  <si>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</si>
  <si>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</si>
  <si>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</si>
  <si>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</si>
  <si>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</si>
  <si>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</si>
  <si>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</si>
  <si>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</si>
  <si>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</si>
  <si>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</si>
  <si>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</si>
  <si>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</si>
  <si>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</si>
  <si>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</si>
  <si>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</si>
  <si>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</si>
  <si>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</si>
  <si>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</si>
  <si>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</si>
  <si>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</si>
  <si>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</si>
  <si>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</si>
  <si>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</si>
  <si>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</si>
  <si>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</si>
  <si>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</si>
  <si>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</si>
  <si>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</si>
  <si>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</si>
  <si>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</si>
  <si>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</si>
  <si>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</si>
  <si>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</si>
  <si>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介護保険事業特別会計（サービス事業勘定）</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</si>
  <si>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</si>
  <si>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</si>
  <si>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</si>
  <si>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</si>
  <si>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</si>
  <si>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</si>
  <si>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</si>
  <si>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</si>
  <si>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</si>
  <si>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</si>
  <si>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</si>
  <si>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</si>
  <si>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</si>
  <si>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</si>
  <si>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</si>
  <si>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</si>
  <si>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</si>
  <si>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平成28年度以降、実質公債費比率は類似団体より低い水準にあるが、将来負担比率は高い水準となっている。令和２年度は、前年度と比較して実質公債費比率は減少したものの、将来負担比率は上昇している。将来負担比率の上昇要因は、新規地方債発行額の増加及び充当可能基金のうち財政調整基金を大きく取り崩したためである。今後、公共施設等の統廃合にあたっては旧合併特例事業債及び公共施設等適正管理推進事業債の活用や、除排雪経費や突発的な一般単独事業への財政調整基金の活用を予定しており、両比率は上昇していくことが予想されるため、基金の積立や地方債の繰上償還の確実な実施により、公債費及び将来負担額の急激な上昇の抑制に努めていく。</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</si>
  <si>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</si>
  <si>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</si>
  <si>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</si>
  <si>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</si>
  <si>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</si>
  <si>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</si>
  <si>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</si>
  <si>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</si>
  <si>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</si>
  <si>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</si>
  <si>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</si>
  <si>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</si>
  <si>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</si>
  <si>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</si>
  <si>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</si>
  <si>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</si>
  <si>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</si>
  <si>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</si>
  <si>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</si>
  <si>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</si>
  <si>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</si>
  <si>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</si>
  <si>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</si>
  <si>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</si>
  <si>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</si>
  <si>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</si>
  <si>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</si>
  <si>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</si>
  <si>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</si>
  <si>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</si>
  <si>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</si>
  <si>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</si>
  <si>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</si>
  <si>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</si>
  <si>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</si>
  <si>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</si>
  <si>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</si>
  <si>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</si>
  <si>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</si>
  <si>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</si>
  <si>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</si>
  <si>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</si>
  <si>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</si>
  <si>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</si>
  <si>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</si>
  <si>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</si>
  <si>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</si>
  <si>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</si>
  <si>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</si>
  <si>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</si>
  <si>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</si>
  <si>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</si>
  <si>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</si>
  <si>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1.15</t>
  </si>
  <si>
    <t>▲ 5.53</t>
  </si>
  <si>
    <t>その他会計（赤字）</t>
  </si>
  <si>
    <t>（百万円）</t>
  </si>
  <si>
    <t>H27末</t>
  </si>
  <si>
    <t>H28末</t>
  </si>
  <si>
    <t>H29末</t>
  </si>
  <si>
    <t>H30末</t>
  </si>
  <si>
    <t>R01末</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</si>
  <si>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</si>
  <si>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</si>
  <si>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井川町・潟上市共有財産管理組合（一般会計）</t>
    <rPh sb="0" eb="3">
      <t>イカワマチ</t>
    </rPh>
    <rPh sb="4" eb="7">
      <t>カタガミシ</t>
    </rPh>
    <rPh sb="7" eb="9">
      <t>キョウユウ</t>
    </rPh>
    <rPh sb="9" eb="11">
      <t>ザイサン</t>
    </rPh>
    <rPh sb="11" eb="13">
      <t>カンリ</t>
    </rPh>
    <rPh sb="13" eb="15">
      <t>クミアイ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</si>
  <si>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</si>
  <si>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昭和総合開発株式会社</t>
    <rPh sb="0" eb="2">
      <t>ショウワ</t>
    </rPh>
    <rPh sb="2" eb="4">
      <t>ソウゴウ</t>
    </rPh>
    <rPh sb="4" eb="6">
      <t>カイハツ</t>
    </rPh>
    <rPh sb="6" eb="8">
      <t>カブシキ</t>
    </rPh>
    <rPh sb="8" eb="10">
      <t>カイシャ</t>
    </rPh>
    <phoneticPr fontId="42"/>
  </si>
  <si>
    <t>合併振興基金</t>
    <rPh sb="0" eb="2">
      <t>ガッペイ</t>
    </rPh>
    <rPh sb="2" eb="4">
      <t>シンコウ</t>
    </rPh>
    <rPh sb="4" eb="6">
      <t>キキン</t>
    </rPh>
    <phoneticPr fontId="6"/>
  </si>
  <si>
    <t>　平成28年度以降、将来負担比率は類似団体より高い水準にある一方、有形固定資産減価償却率は低い水準となっている。令和２年度は、潟上市市民センター及び天王こども園整備事業実施に伴い新規地方債発行額が前年度と比較して大幅に増加したこと及び充当可能基金が大幅に減少したことで、将来負担比率は6ポイント上昇した。今後、潟上市公共施設等総合管理計画及び個別施設計画に基づいた施設の統廃合及び長寿命化を実施していく予定であるが、公共施設等の統廃合は、地方債残高を増加させるとともに将来負担比率の上昇につながるため、財政の健全性とのバランスをとりながら着実に事業が実施できるよう努めていく。</t>
  </si>
  <si>
    <t>ふるさと応援基金</t>
    <rPh sb="4" eb="6">
      <t>オウエン</t>
    </rPh>
    <rPh sb="6" eb="8">
      <t>キキン</t>
    </rPh>
    <phoneticPr fontId="6"/>
  </si>
  <si>
    <t>森林環境譲与税基金</t>
    <rPh sb="0" eb="2">
      <t>シンリン</t>
    </rPh>
    <rPh sb="2" eb="4">
      <t>カンキョウ</t>
    </rPh>
    <rPh sb="4" eb="7">
      <t>ジョウヨゼイ</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</si>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</sst>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charset val="128"/>
    </font>
    <font>
      <sz val="8"/>
      <color indexed="8"/>
      <name val="ＭＳ ゴシック"/>
      <family val="3"/>
      <charset val="128"/>
    </font>
    <font>
      <sz val="9"/>
      <name val="ＭＳ ゴシック"/>
      <family val="3"/>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font>
    <font>
      <sz val="16"/>
      <name val="ＭＳ ゴシック"/>
      <family val="3"/>
      <charset val="128"/>
    </font>
    <font>
      <sz val="14"/>
      <color theme="1"/>
      <name val="ＭＳ Ｐゴシック"/>
      <family val="3"/>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font>
    <font>
      <sz val="6"/>
      <name val="ＭＳ ゴシック"/>
      <family val="3"/>
      <charset val="128"/>
    </font>
    <font>
      <b/>
      <sz val="13"/>
      <color indexed="56"/>
      <name val="ＭＳ ゴシック"/>
      <family val="3"/>
      <charset val="128"/>
    </font>
    <font>
      <sz val="9"/>
      <name val="ＭＳ ゴシック"/>
      <family val="3"/>
    </font>
    <font>
      <sz val="6"/>
      <name val="游ゴシック"/>
      <family val="3"/>
      <charset val="128"/>
      <scheme val="minor"/>
    </font>
    <font>
      <sz val="11"/>
      <color indexed="8"/>
      <name val="ＭＳ ゴシック"/>
      <family val="3"/>
      <charset val="128"/>
    </font>
    <font>
      <sz val="11"/>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975D-4CF9-B0D9-FBD996DE6F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63355</c:v>
                </c:pt>
                <c:pt idx="1">
                  <c:v>85601</c:v>
                </c:pt>
                <c:pt idx="2">
                  <c:v>49547</c:v>
                </c:pt>
                <c:pt idx="3">
                  <c:v>49718</c:v>
                </c:pt>
                <c:pt idx="4">
                  <c:v>88749</c:v>
                </c:pt>
              </c:numCache>
            </c:numRef>
          </c:val>
          <c:smooth val="0"/>
          <c:extLst>
            <c:ext xmlns:c16="http://schemas.microsoft.com/office/drawing/2014/chart" uri="{C3380CC4-5D6E-409C-BE32-E72D297353CC}">
              <c16:uniqueId val="{00000001-975D-4CF9-B0D9-FBD996DE6FE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6.84</c:v>
                </c:pt>
                <c:pt idx="1">
                  <c:v>6.49</c:v>
                </c:pt>
                <c:pt idx="2">
                  <c:v>7.59</c:v>
                </c:pt>
                <c:pt idx="3">
                  <c:v>5.98</c:v>
                </c:pt>
                <c:pt idx="4">
                  <c:v>9.57</c:v>
                </c:pt>
              </c:numCache>
            </c:numRef>
          </c:val>
          <c:extLst>
            <c:ext xmlns:c16="http://schemas.microsoft.com/office/drawing/2014/chart" uri="{C3380CC4-5D6E-409C-BE32-E72D297353CC}">
              <c16:uniqueId val="{00000000-742B-405F-A476-2B9E851404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24.02</c:v>
                </c:pt>
                <c:pt idx="1">
                  <c:v>22.45</c:v>
                </c:pt>
                <c:pt idx="2">
                  <c:v>20.84</c:v>
                </c:pt>
                <c:pt idx="3">
                  <c:v>16.75</c:v>
                </c:pt>
                <c:pt idx="4">
                  <c:v>11.15</c:v>
                </c:pt>
              </c:numCache>
            </c:numRef>
          </c:val>
          <c:extLst>
            <c:ext xmlns:c16="http://schemas.microsoft.com/office/drawing/2014/chart" uri="{C3380CC4-5D6E-409C-BE32-E72D297353CC}">
              <c16:uniqueId val="{00000001-742B-405F-A476-2B9E851404D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-1.1499999999999999</c:v>
                </c:pt>
                <c:pt idx="1">
                  <c:v>-0.66</c:v>
                </c:pt>
                <c:pt idx="2">
                  <c:v>1.61</c:v>
                </c:pt>
                <c:pt idx="3">
                  <c:v>-5.53</c:v>
                </c:pt>
                <c:pt idx="4">
                  <c:v>-1.35</c:v>
                </c:pt>
              </c:numCache>
            </c:numRef>
          </c:val>
          <c:smooth val="0"/>
          <c:extLst>
            <c:ext xmlns:c16="http://schemas.microsoft.com/office/drawing/2014/chart" uri="{C3380CC4-5D6E-409C-BE32-E72D297353CC}">
              <c16:uniqueId val="{00000002-742B-405F-A476-2B9E851404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0.67</c:v>
                </c:pt>
                <c:pt idx="2">
                  <c:v>#N/A</c:v>
                </c:pt>
                <c:pt idx="3">
                  <c:v>0.57999999999999996</c:v>
                </c:pt>
                <c:pt idx="4">
                  <c:v>#N/A</c:v>
                </c:pt>
                <c:pt idx="5">
                  <c:v>1.19</c:v>
                </c:pt>
                <c:pt idx="6">
                  <c:v>0</c:v>
                </c:pt>
                <c:pt idx="7">
                  <c:v>0</c:v>
                </c:pt>
                <c:pt idx="8">
                  <c:v>0</c:v>
                </c:pt>
                <c:pt idx="9">
                  <c:v>0</c:v>
                </c:pt>
              </c:numCache>
            </c:numRef>
          </c:val>
          <c:extLst>
            <c:ext xmlns:c16="http://schemas.microsoft.com/office/drawing/2014/chart" uri="{C3380CC4-5D6E-409C-BE32-E72D297353CC}">
              <c16:uniqueId val="{00000000-FBC6-42D3-8EF6-56243B53FE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C6-42D3-8EF6-56243B53FE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C6-42D3-8EF6-56243B53FE54}"/>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BC6-42D3-8EF6-56243B53FE5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BC6-42D3-8EF6-56243B53FE54}"/>
            </c:ext>
          </c:extLst>
        </c:ser>
        <c:ser>
          <c:idx val="5"/>
          <c:order val="5"/>
          <c:tx>
            <c:strRef>
              <c:f>データシート!$A$32</c:f>
              <c:strCache>
                <c:ptCount val="1"/>
                <c:pt idx="0">
                  <c:v>潟上市下水道事業会計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0.66</c:v>
                </c:pt>
                <c:pt idx="8">
                  <c:v>#N/A</c:v>
                </c:pt>
                <c:pt idx="9">
                  <c:v>0.85</c:v>
                </c:pt>
              </c:numCache>
            </c:numRef>
          </c:val>
          <c:extLst>
            <c:ext xmlns:c16="http://schemas.microsoft.com/office/drawing/2014/chart" uri="{C3380CC4-5D6E-409C-BE32-E72D297353CC}">
              <c16:uniqueId val="{00000005-FBC6-42D3-8EF6-56243B53FE54}"/>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2.85</c:v>
                </c:pt>
                <c:pt idx="2">
                  <c:v>#N/A</c:v>
                </c:pt>
                <c:pt idx="3">
                  <c:v>2.0699999999999998</c:v>
                </c:pt>
                <c:pt idx="4">
                  <c:v>#N/A</c:v>
                </c:pt>
                <c:pt idx="5">
                  <c:v>1.51</c:v>
                </c:pt>
                <c:pt idx="6">
                  <c:v>#N/A</c:v>
                </c:pt>
                <c:pt idx="7">
                  <c:v>1.87</c:v>
                </c:pt>
                <c:pt idx="8">
                  <c:v>#N/A</c:v>
                </c:pt>
                <c:pt idx="9">
                  <c:v>2.04</c:v>
                </c:pt>
              </c:numCache>
            </c:numRef>
          </c:val>
          <c:extLst>
            <c:ext xmlns:c16="http://schemas.microsoft.com/office/drawing/2014/chart" uri="{C3380CC4-5D6E-409C-BE32-E72D297353CC}">
              <c16:uniqueId val="{00000006-FBC6-42D3-8EF6-56243B53FE5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3.43</c:v>
                </c:pt>
                <c:pt idx="2">
                  <c:v>#N/A</c:v>
                </c:pt>
                <c:pt idx="3">
                  <c:v>4.6100000000000003</c:v>
                </c:pt>
                <c:pt idx="4">
                  <c:v>#N/A</c:v>
                </c:pt>
                <c:pt idx="5">
                  <c:v>3.31</c:v>
                </c:pt>
                <c:pt idx="6">
                  <c:v>#N/A</c:v>
                </c:pt>
                <c:pt idx="7">
                  <c:v>3.59</c:v>
                </c:pt>
                <c:pt idx="8">
                  <c:v>#N/A</c:v>
                </c:pt>
                <c:pt idx="9">
                  <c:v>3.96</c:v>
                </c:pt>
              </c:numCache>
            </c:numRef>
          </c:val>
          <c:extLst>
            <c:ext xmlns:c16="http://schemas.microsoft.com/office/drawing/2014/chart" uri="{C3380CC4-5D6E-409C-BE32-E72D297353CC}">
              <c16:uniqueId val="{00000007-FBC6-42D3-8EF6-56243B53FE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4.3899999999999997</c:v>
                </c:pt>
                <c:pt idx="2">
                  <c:v>#N/A</c:v>
                </c:pt>
                <c:pt idx="3">
                  <c:v>3.97</c:v>
                </c:pt>
                <c:pt idx="4">
                  <c:v>#N/A</c:v>
                </c:pt>
                <c:pt idx="5">
                  <c:v>4.96</c:v>
                </c:pt>
                <c:pt idx="6">
                  <c:v>#N/A</c:v>
                </c:pt>
                <c:pt idx="7">
                  <c:v>5.59</c:v>
                </c:pt>
                <c:pt idx="8">
                  <c:v>#N/A</c:v>
                </c:pt>
                <c:pt idx="9">
                  <c:v>4.83</c:v>
                </c:pt>
              </c:numCache>
            </c:numRef>
          </c:val>
          <c:extLst>
            <c:ext xmlns:c16="http://schemas.microsoft.com/office/drawing/2014/chart" uri="{C3380CC4-5D6E-409C-BE32-E72D297353CC}">
              <c16:uniqueId val="{00000008-FBC6-42D3-8EF6-56243B53FE5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6.84</c:v>
                </c:pt>
                <c:pt idx="2">
                  <c:v>#N/A</c:v>
                </c:pt>
                <c:pt idx="3">
                  <c:v>6.48</c:v>
                </c:pt>
                <c:pt idx="4">
                  <c:v>#N/A</c:v>
                </c:pt>
                <c:pt idx="5">
                  <c:v>7.59</c:v>
                </c:pt>
                <c:pt idx="6">
                  <c:v>#N/A</c:v>
                </c:pt>
                <c:pt idx="7">
                  <c:v>5.98</c:v>
                </c:pt>
                <c:pt idx="8">
                  <c:v>#N/A</c:v>
                </c:pt>
                <c:pt idx="9">
                  <c:v>9.56</c:v>
                </c:pt>
              </c:numCache>
            </c:numRef>
          </c:val>
          <c:extLst>
            <c:ext xmlns:c16="http://schemas.microsoft.com/office/drawing/2014/chart" uri="{C3380CC4-5D6E-409C-BE32-E72D297353CC}">
              <c16:uniqueId val="{00000009-FBC6-42D3-8EF6-56243B53FE5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1614</c:v>
                </c:pt>
                <c:pt idx="5">
                  <c:v>1785</c:v>
                </c:pt>
                <c:pt idx="8">
                  <c:v>1807</c:v>
                </c:pt>
                <c:pt idx="11">
                  <c:v>1798</c:v>
                </c:pt>
                <c:pt idx="14">
                  <c:v>1802</c:v>
                </c:pt>
              </c:numCache>
            </c:numRef>
          </c:val>
          <c:extLst>
            <c:ext xmlns:c16="http://schemas.microsoft.com/office/drawing/2014/chart" uri="{C3380CC4-5D6E-409C-BE32-E72D297353CC}">
              <c16:uniqueId val="{00000000-E250-413D-AA93-D020C7497A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50-413D-AA93-D020C7497A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58</c:v>
                </c:pt>
                <c:pt idx="3">
                  <c:v>12</c:v>
                </c:pt>
                <c:pt idx="6">
                  <c:v>9</c:v>
                </c:pt>
                <c:pt idx="9">
                  <c:v>9</c:v>
                </c:pt>
                <c:pt idx="12">
                  <c:v>9</c:v>
                </c:pt>
              </c:numCache>
            </c:numRef>
          </c:val>
          <c:extLst>
            <c:ext xmlns:c16="http://schemas.microsoft.com/office/drawing/2014/chart" uri="{C3380CC4-5D6E-409C-BE32-E72D297353CC}">
              <c16:uniqueId val="{00000002-E250-413D-AA93-D020C7497A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66</c:v>
                </c:pt>
                <c:pt idx="6">
                  <c:v>59</c:v>
                </c:pt>
                <c:pt idx="9">
                  <c:v>58</c:v>
                </c:pt>
                <c:pt idx="12">
                  <c:v>63</c:v>
                </c:pt>
              </c:numCache>
            </c:numRef>
          </c:val>
          <c:extLst>
            <c:ext xmlns:c16="http://schemas.microsoft.com/office/drawing/2014/chart" uri="{C3380CC4-5D6E-409C-BE32-E72D297353CC}">
              <c16:uniqueId val="{00000003-E250-413D-AA93-D020C7497A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561</c:v>
                </c:pt>
                <c:pt idx="3">
                  <c:v>553</c:v>
                </c:pt>
                <c:pt idx="6">
                  <c:v>524</c:v>
                </c:pt>
                <c:pt idx="9">
                  <c:v>428</c:v>
                </c:pt>
                <c:pt idx="12">
                  <c:v>431</c:v>
                </c:pt>
              </c:numCache>
            </c:numRef>
          </c:val>
          <c:extLst>
            <c:ext xmlns:c16="http://schemas.microsoft.com/office/drawing/2014/chart" uri="{C3380CC4-5D6E-409C-BE32-E72D297353CC}">
              <c16:uniqueId val="{00000004-E250-413D-AA93-D020C7497A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50-413D-AA93-D020C7497A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50-413D-AA93-D020C7497A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1468</c:v>
                </c:pt>
                <c:pt idx="3">
                  <c:v>1713</c:v>
                </c:pt>
                <c:pt idx="6">
                  <c:v>1760</c:v>
                </c:pt>
                <c:pt idx="9">
                  <c:v>1807</c:v>
                </c:pt>
                <c:pt idx="12">
                  <c:v>1854</c:v>
                </c:pt>
              </c:numCache>
            </c:numRef>
          </c:val>
          <c:extLst>
            <c:ext xmlns:c16="http://schemas.microsoft.com/office/drawing/2014/chart" uri="{C3380CC4-5D6E-409C-BE32-E72D297353CC}">
              <c16:uniqueId val="{00000007-E250-413D-AA93-D020C7497A4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520</c:v>
                </c:pt>
                <c:pt idx="2">
                  <c:v>#N/A</c:v>
                </c:pt>
                <c:pt idx="3">
                  <c:v>#N/A</c:v>
                </c:pt>
                <c:pt idx="4">
                  <c:v>559</c:v>
                </c:pt>
                <c:pt idx="5">
                  <c:v>#N/A</c:v>
                </c:pt>
                <c:pt idx="6">
                  <c:v>#N/A</c:v>
                </c:pt>
                <c:pt idx="7">
                  <c:v>545</c:v>
                </c:pt>
                <c:pt idx="8">
                  <c:v>#N/A</c:v>
                </c:pt>
                <c:pt idx="9">
                  <c:v>#N/A</c:v>
                </c:pt>
                <c:pt idx="10">
                  <c:v>504</c:v>
                </c:pt>
                <c:pt idx="11">
                  <c:v>#N/A</c:v>
                </c:pt>
                <c:pt idx="12">
                  <c:v>#N/A</c:v>
                </c:pt>
                <c:pt idx="13">
                  <c:v>555</c:v>
                </c:pt>
                <c:pt idx="14">
                  <c:v>#N/A</c:v>
                </c:pt>
              </c:numCache>
            </c:numRef>
          </c:val>
          <c:smooth val="0"/>
          <c:extLst>
            <c:ext xmlns:c16="http://schemas.microsoft.com/office/drawing/2014/chart" uri="{C3380CC4-5D6E-409C-BE32-E72D297353CC}">
              <c16:uniqueId val="{00000008-E250-413D-AA93-D020C7497A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20184</c:v>
                </c:pt>
                <c:pt idx="5">
                  <c:v>20268</c:v>
                </c:pt>
                <c:pt idx="8">
                  <c:v>19839</c:v>
                </c:pt>
                <c:pt idx="11">
                  <c:v>18837</c:v>
                </c:pt>
                <c:pt idx="14">
                  <c:v>18481</c:v>
                </c:pt>
              </c:numCache>
            </c:numRef>
          </c:val>
          <c:extLst>
            <c:ext xmlns:c16="http://schemas.microsoft.com/office/drawing/2014/chart" uri="{C3380CC4-5D6E-409C-BE32-E72D297353CC}">
              <c16:uniqueId val="{00000000-582B-42BB-8E45-CA47B9CD81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c:v>
                </c:pt>
                <c:pt idx="5">
                  <c:v>94</c:v>
                </c:pt>
                <c:pt idx="8">
                  <c:v>78</c:v>
                </c:pt>
                <c:pt idx="11">
                  <c:v>68</c:v>
                </c:pt>
                <c:pt idx="14">
                  <c:v>59</c:v>
                </c:pt>
              </c:numCache>
            </c:numRef>
          </c:val>
          <c:extLst>
            <c:ext xmlns:c16="http://schemas.microsoft.com/office/drawing/2014/chart" uri="{C3380CC4-5D6E-409C-BE32-E72D297353CC}">
              <c16:uniqueId val="{00000001-582B-42BB-8E45-CA47B9CD81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2776</c:v>
                </c:pt>
                <c:pt idx="5">
                  <c:v>2562</c:v>
                </c:pt>
                <c:pt idx="8">
                  <c:v>2575</c:v>
                </c:pt>
                <c:pt idx="11">
                  <c:v>2208</c:v>
                </c:pt>
                <c:pt idx="14">
                  <c:v>1777</c:v>
                </c:pt>
              </c:numCache>
            </c:numRef>
          </c:val>
          <c:extLst>
            <c:ext xmlns:c16="http://schemas.microsoft.com/office/drawing/2014/chart" uri="{C3380CC4-5D6E-409C-BE32-E72D297353CC}">
              <c16:uniqueId val="{00000002-582B-42BB-8E45-CA47B9CD81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2B-42BB-8E45-CA47B9CD81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2B-42BB-8E45-CA47B9CD81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2B-42BB-8E45-CA47B9CD81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1393</c:v>
                </c:pt>
                <c:pt idx="3">
                  <c:v>1420</c:v>
                </c:pt>
                <c:pt idx="6">
                  <c:v>1398</c:v>
                </c:pt>
                <c:pt idx="9">
                  <c:v>1415</c:v>
                </c:pt>
                <c:pt idx="12">
                  <c:v>1448</c:v>
                </c:pt>
              </c:numCache>
            </c:numRef>
          </c:val>
          <c:extLst>
            <c:ext xmlns:c16="http://schemas.microsoft.com/office/drawing/2014/chart" uri="{C3380CC4-5D6E-409C-BE32-E72D297353CC}">
              <c16:uniqueId val="{00000006-582B-42BB-8E45-CA47B9CD81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358</c:v>
                </c:pt>
                <c:pt idx="3">
                  <c:v>335</c:v>
                </c:pt>
                <c:pt idx="6">
                  <c:v>308</c:v>
                </c:pt>
                <c:pt idx="9">
                  <c:v>274</c:v>
                </c:pt>
                <c:pt idx="12">
                  <c:v>224</c:v>
                </c:pt>
              </c:numCache>
            </c:numRef>
          </c:val>
          <c:extLst>
            <c:ext xmlns:c16="http://schemas.microsoft.com/office/drawing/2014/chart" uri="{C3380CC4-5D6E-409C-BE32-E72D297353CC}">
              <c16:uniqueId val="{00000007-582B-42BB-8E45-CA47B9CD81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6286</c:v>
                </c:pt>
                <c:pt idx="3">
                  <c:v>6002</c:v>
                </c:pt>
                <c:pt idx="6">
                  <c:v>5850</c:v>
                </c:pt>
                <c:pt idx="9">
                  <c:v>5316</c:v>
                </c:pt>
                <c:pt idx="12">
                  <c:v>4797</c:v>
                </c:pt>
              </c:numCache>
            </c:numRef>
          </c:val>
          <c:extLst>
            <c:ext xmlns:c16="http://schemas.microsoft.com/office/drawing/2014/chart" uri="{C3380CC4-5D6E-409C-BE32-E72D297353CC}">
              <c16:uniqueId val="{00000008-582B-42BB-8E45-CA47B9CD81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83</c:v>
                </c:pt>
                <c:pt idx="3">
                  <c:v>71</c:v>
                </c:pt>
                <c:pt idx="6">
                  <c:v>62</c:v>
                </c:pt>
                <c:pt idx="9">
                  <c:v>53</c:v>
                </c:pt>
                <c:pt idx="12">
                  <c:v>43</c:v>
                </c:pt>
              </c:numCache>
            </c:numRef>
          </c:val>
          <c:extLst>
            <c:ext xmlns:c16="http://schemas.microsoft.com/office/drawing/2014/chart" uri="{C3380CC4-5D6E-409C-BE32-E72D297353CC}">
              <c16:uniqueId val="{00000009-582B-42BB-8E45-CA47B9CD81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19441</c:v>
                </c:pt>
                <c:pt idx="3">
                  <c:v>19879</c:v>
                </c:pt>
                <c:pt idx="6">
                  <c:v>19396</c:v>
                </c:pt>
                <c:pt idx="9">
                  <c:v>18635</c:v>
                </c:pt>
                <c:pt idx="12">
                  <c:v>19035</c:v>
                </c:pt>
              </c:numCache>
            </c:numRef>
          </c:val>
          <c:extLst>
            <c:ext xmlns:c16="http://schemas.microsoft.com/office/drawing/2014/chart" uri="{C3380CC4-5D6E-409C-BE32-E72D297353CC}">
              <c16:uniqueId val="{0000000A-582B-42BB-8E45-CA47B9CD818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4541</c:v>
                </c:pt>
                <c:pt idx="2">
                  <c:v>#N/A</c:v>
                </c:pt>
                <c:pt idx="3">
                  <c:v>#N/A</c:v>
                </c:pt>
                <c:pt idx="4">
                  <c:v>4782</c:v>
                </c:pt>
                <c:pt idx="5">
                  <c:v>#N/A</c:v>
                </c:pt>
                <c:pt idx="6">
                  <c:v>#N/A</c:v>
                </c:pt>
                <c:pt idx="7">
                  <c:v>4521</c:v>
                </c:pt>
                <c:pt idx="8">
                  <c:v>#N/A</c:v>
                </c:pt>
                <c:pt idx="9">
                  <c:v>#N/A</c:v>
                </c:pt>
                <c:pt idx="10">
                  <c:v>4579</c:v>
                </c:pt>
                <c:pt idx="11">
                  <c:v>#N/A</c:v>
                </c:pt>
                <c:pt idx="12">
                  <c:v>#N/A</c:v>
                </c:pt>
                <c:pt idx="13">
                  <c:v>5229</c:v>
                </c:pt>
                <c:pt idx="14">
                  <c:v>#N/A</c:v>
                </c:pt>
              </c:numCache>
            </c:numRef>
          </c:val>
          <c:smooth val="0"/>
          <c:extLst>
            <c:ext xmlns:c16="http://schemas.microsoft.com/office/drawing/2014/chart" uri="{C3380CC4-5D6E-409C-BE32-E72D297353CC}">
              <c16:uniqueId val="{0000000B-582B-42BB-8E45-CA47B9CD818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1985</c:v>
                </c:pt>
                <c:pt idx="1">
                  <c:v>1578</c:v>
                </c:pt>
                <c:pt idx="2">
                  <c:v>1082</c:v>
                </c:pt>
              </c:numCache>
            </c:numRef>
          </c:val>
          <c:extLst>
            <c:ext xmlns:c16="http://schemas.microsoft.com/office/drawing/2014/chart" uri="{C3380CC4-5D6E-409C-BE32-E72D297353CC}">
              <c16:uniqueId val="{00000000-269B-4932-BAD4-89DC37F0F4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69B-4932-BAD4-89DC37F0F4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1247</c:v>
                </c:pt>
                <c:pt idx="1">
                  <c:v>1078</c:v>
                </c:pt>
                <c:pt idx="2">
                  <c:v>957</c:v>
                </c:pt>
              </c:numCache>
            </c:numRef>
          </c:val>
          <c:extLst>
            <c:ext xmlns:c16="http://schemas.microsoft.com/office/drawing/2014/chart" uri="{C3380CC4-5D6E-409C-BE32-E72D297353CC}">
              <c16:uniqueId val="{00000002-269B-4932-BAD4-89DC37F0F42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8AB-4790-8B2A-A31CFBCA414D}"/>
              </c:ext>
            </c:extLst>
          </c:dPt>
          <c:dPt>
            <c:idx val="1"/>
            <c:bubble3D val="0"/>
            <c:extLst>
              <c:ext xmlns:c16="http://schemas.microsoft.com/office/drawing/2014/chart" uri="{C3380CC4-5D6E-409C-BE32-E72D297353CC}">
                <c16:uniqueId val="{00000001-78AB-4790-8B2A-A31CFBCA414D}"/>
              </c:ext>
            </c:extLst>
          </c:dPt>
          <c:dPt>
            <c:idx val="2"/>
            <c:bubble3D val="0"/>
            <c:extLst>
              <c:ext xmlns:c16="http://schemas.microsoft.com/office/drawing/2014/chart" uri="{C3380CC4-5D6E-409C-BE32-E72D297353CC}">
                <c16:uniqueId val="{00000002-78AB-4790-8B2A-A31CFBCA414D}"/>
              </c:ext>
            </c:extLst>
          </c:dPt>
          <c:dPt>
            <c:idx val="3"/>
            <c:bubble3D val="0"/>
            <c:extLst>
              <c:ext xmlns:c16="http://schemas.microsoft.com/office/drawing/2014/chart" uri="{C3380CC4-5D6E-409C-BE32-E72D297353CC}">
                <c16:uniqueId val="{00000003-78AB-4790-8B2A-A31CFBCA414D}"/>
              </c:ext>
            </c:extLst>
          </c:dPt>
          <c:dPt>
            <c:idx val="4"/>
            <c:bubble3D val="0"/>
            <c:extLst>
              <c:ext xmlns:c16="http://schemas.microsoft.com/office/drawing/2014/chart" uri="{C3380CC4-5D6E-409C-BE32-E72D297353CC}">
                <c16:uniqueId val="{00000004-78AB-4790-8B2A-A31CFBCA414D}"/>
              </c:ext>
            </c:extLst>
          </c:dPt>
          <c:dPt>
            <c:idx val="8"/>
            <c:bubble3D val="0"/>
            <c:extLst>
              <c:ext xmlns:c16="http://schemas.microsoft.com/office/drawing/2014/chart" uri="{C3380CC4-5D6E-409C-BE32-E72D297353CC}">
                <c16:uniqueId val="{00000005-78AB-4790-8B2A-A31CFBCA414D}"/>
              </c:ext>
            </c:extLst>
          </c:dPt>
          <c:dPt>
            <c:idx val="16"/>
            <c:bubble3D val="0"/>
            <c:extLst>
              <c:ext xmlns:c16="http://schemas.microsoft.com/office/drawing/2014/chart" uri="{C3380CC4-5D6E-409C-BE32-E72D297353CC}">
                <c16:uniqueId val="{00000006-78AB-4790-8B2A-A31CFBCA414D}"/>
              </c:ext>
            </c:extLst>
          </c:dPt>
          <c:dPt>
            <c:idx val="24"/>
            <c:bubble3D val="0"/>
            <c:extLst>
              <c:ext xmlns:c16="http://schemas.microsoft.com/office/drawing/2014/chart" uri="{C3380CC4-5D6E-409C-BE32-E72D297353CC}">
                <c16:uniqueId val="{00000007-78AB-4790-8B2A-A31CFBCA414D}"/>
              </c:ext>
            </c:extLst>
          </c:dPt>
          <c:dPt>
            <c:idx val="32"/>
            <c:bubble3D val="0"/>
            <c:extLst>
              <c:ext xmlns:c16="http://schemas.microsoft.com/office/drawing/2014/chart" uri="{C3380CC4-5D6E-409C-BE32-E72D297353CC}">
                <c16:uniqueId val="{00000008-78AB-4790-8B2A-A31CFBCA414D}"/>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8AB-4790-8B2A-A31CFBCA414D}"/>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8AB-4790-8B2A-A31CFBCA414D}"/>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8AB-4790-8B2A-A31CFBCA414D}"/>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8AB-4790-8B2A-A31CFBCA414D}"/>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78AB-4790-8B2A-A31CFBCA414D}"/>
                </c:ext>
              </c:extLst>
            </c:dLbl>
            <c:dLbl>
              <c:idx val="8"/>
              <c:layout>
                <c:manualLayout>
                  <c:x val="-4.5732844695455237E-2"/>
                  <c:y val="-6.4739042105865174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8AB-4790-8B2A-A31CFBCA414D}"/>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8AB-4790-8B2A-A31CFBCA414D}"/>
                </c:ext>
              </c:extLst>
            </c:dLbl>
            <c:dLbl>
              <c:idx val="24"/>
              <c:layout>
                <c:manualLayout>
                  <c:x val="-1.8428106424351495E-2"/>
                  <c:y val="-6.4739042105865174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8AB-4790-8B2A-A31CFBCA414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8AB-4790-8B2A-A31CFBCA414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56</c:v>
                </c:pt>
                <c:pt idx="16">
                  <c:v>56.5</c:v>
                </c:pt>
                <c:pt idx="24">
                  <c:v>56</c:v>
                </c:pt>
                <c:pt idx="32">
                  <c:v>57.3</c:v>
                </c:pt>
              </c:numCache>
            </c:numRef>
          </c:xVal>
          <c:yVal>
            <c:numRef>
              <c:f>公会計指標分析・財政指標組合せ分析表!$BP$51:$DC$51</c:f>
              <c:numCache>
                <c:formatCode>#,##0.0;"▲ "#,##0.0</c:formatCode>
                <c:ptCount val="40"/>
                <c:pt idx="0">
                  <c:v>56.9</c:v>
                </c:pt>
                <c:pt idx="8">
                  <c:v>61.1</c:v>
                </c:pt>
                <c:pt idx="16">
                  <c:v>58.4</c:v>
                </c:pt>
                <c:pt idx="24">
                  <c:v>60</c:v>
                </c:pt>
                <c:pt idx="32">
                  <c:v>66</c:v>
                </c:pt>
              </c:numCache>
            </c:numRef>
          </c:yVal>
          <c:smooth val="0"/>
          <c:extLst>
            <c:ext xmlns:c16="http://schemas.microsoft.com/office/drawing/2014/chart" uri="{C3380CC4-5D6E-409C-BE32-E72D297353CC}">
              <c16:uniqueId val="{00000009-78AB-4790-8B2A-A31CFBCA41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8AB-4790-8B2A-A31CFBCA414D}"/>
              </c:ext>
            </c:extLst>
          </c:dPt>
          <c:dPt>
            <c:idx val="1"/>
            <c:bubble3D val="0"/>
            <c:extLst>
              <c:ext xmlns:c16="http://schemas.microsoft.com/office/drawing/2014/chart" uri="{C3380CC4-5D6E-409C-BE32-E72D297353CC}">
                <c16:uniqueId val="{0000000B-78AB-4790-8B2A-A31CFBCA414D}"/>
              </c:ext>
            </c:extLst>
          </c:dPt>
          <c:dPt>
            <c:idx val="2"/>
            <c:bubble3D val="0"/>
            <c:extLst>
              <c:ext xmlns:c16="http://schemas.microsoft.com/office/drawing/2014/chart" uri="{C3380CC4-5D6E-409C-BE32-E72D297353CC}">
                <c16:uniqueId val="{0000000C-78AB-4790-8B2A-A31CFBCA414D}"/>
              </c:ext>
            </c:extLst>
          </c:dPt>
          <c:dPt>
            <c:idx val="3"/>
            <c:bubble3D val="0"/>
            <c:extLst>
              <c:ext xmlns:c16="http://schemas.microsoft.com/office/drawing/2014/chart" uri="{C3380CC4-5D6E-409C-BE32-E72D297353CC}">
                <c16:uniqueId val="{0000000D-78AB-4790-8B2A-A31CFBCA414D}"/>
              </c:ext>
            </c:extLst>
          </c:dPt>
          <c:dPt>
            <c:idx val="4"/>
            <c:bubble3D val="0"/>
            <c:extLst>
              <c:ext xmlns:c16="http://schemas.microsoft.com/office/drawing/2014/chart" uri="{C3380CC4-5D6E-409C-BE32-E72D297353CC}">
                <c16:uniqueId val="{0000000E-78AB-4790-8B2A-A31CFBCA414D}"/>
              </c:ext>
            </c:extLst>
          </c:dPt>
          <c:dPt>
            <c:idx val="8"/>
            <c:bubble3D val="0"/>
            <c:extLst>
              <c:ext xmlns:c16="http://schemas.microsoft.com/office/drawing/2014/chart" uri="{C3380CC4-5D6E-409C-BE32-E72D297353CC}">
                <c16:uniqueId val="{0000000F-78AB-4790-8B2A-A31CFBCA414D}"/>
              </c:ext>
            </c:extLst>
          </c:dPt>
          <c:dPt>
            <c:idx val="16"/>
            <c:bubble3D val="0"/>
            <c:extLst>
              <c:ext xmlns:c16="http://schemas.microsoft.com/office/drawing/2014/chart" uri="{C3380CC4-5D6E-409C-BE32-E72D297353CC}">
                <c16:uniqueId val="{00000010-78AB-4790-8B2A-A31CFBCA414D}"/>
              </c:ext>
            </c:extLst>
          </c:dPt>
          <c:dPt>
            <c:idx val="24"/>
            <c:bubble3D val="0"/>
            <c:extLst>
              <c:ext xmlns:c16="http://schemas.microsoft.com/office/drawing/2014/chart" uri="{C3380CC4-5D6E-409C-BE32-E72D297353CC}">
                <c16:uniqueId val="{00000011-78AB-4790-8B2A-A31CFBCA414D}"/>
              </c:ext>
            </c:extLst>
          </c:dPt>
          <c:dPt>
            <c:idx val="32"/>
            <c:bubble3D val="0"/>
            <c:extLst>
              <c:ext xmlns:c16="http://schemas.microsoft.com/office/drawing/2014/chart" uri="{C3380CC4-5D6E-409C-BE32-E72D297353CC}">
                <c16:uniqueId val="{00000012-78AB-4790-8B2A-A31CFBCA414D}"/>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8AB-4790-8B2A-A31CFBCA414D}"/>
                </c:ext>
              </c:extLst>
            </c:dLbl>
            <c:dLbl>
              <c:idx val="1"/>
              <c:delete val="1"/>
              <c:extLst>
                <c:ext xmlns:c15="http://schemas.microsoft.com/office/drawing/2012/chart" uri="{CE6537A1-D6FC-4f65-9D91-7224C49458BB}"/>
                <c:ext xmlns:c16="http://schemas.microsoft.com/office/drawing/2014/chart" uri="{C3380CC4-5D6E-409C-BE32-E72D297353CC}">
                  <c16:uniqueId val="{0000000B-78AB-4790-8B2A-A31CFBCA414D}"/>
                </c:ext>
              </c:extLst>
            </c:dLbl>
            <c:dLbl>
              <c:idx val="2"/>
              <c:delete val="1"/>
              <c:extLst>
                <c:ext xmlns:c15="http://schemas.microsoft.com/office/drawing/2012/chart" uri="{CE6537A1-D6FC-4f65-9D91-7224C49458BB}"/>
                <c:ext xmlns:c16="http://schemas.microsoft.com/office/drawing/2014/chart" uri="{C3380CC4-5D6E-409C-BE32-E72D297353CC}">
                  <c16:uniqueId val="{0000000C-78AB-4790-8B2A-A31CFBCA414D}"/>
                </c:ext>
              </c:extLst>
            </c:dLbl>
            <c:dLbl>
              <c:idx val="3"/>
              <c:delete val="1"/>
              <c:extLst>
                <c:ext xmlns:c15="http://schemas.microsoft.com/office/drawing/2012/chart" uri="{CE6537A1-D6FC-4f65-9D91-7224C49458BB}"/>
                <c:ext xmlns:c16="http://schemas.microsoft.com/office/drawing/2014/chart" uri="{C3380CC4-5D6E-409C-BE32-E72D297353CC}">
                  <c16:uniqueId val="{0000000D-78AB-4790-8B2A-A31CFBCA414D}"/>
                </c:ext>
              </c:extLst>
            </c:dLbl>
            <c:dLbl>
              <c:idx val="4"/>
              <c:delete val="1"/>
              <c:extLst>
                <c:ext xmlns:c15="http://schemas.microsoft.com/office/drawing/2012/chart" uri="{CE6537A1-D6FC-4f65-9D91-7224C49458BB}"/>
                <c:ext xmlns:c16="http://schemas.microsoft.com/office/drawing/2014/chart" uri="{C3380CC4-5D6E-409C-BE32-E72D297353CC}">
                  <c16:uniqueId val="{0000000E-78AB-4790-8B2A-A31CFBCA414D}"/>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8AB-4790-8B2A-A31CFBCA414D}"/>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8AB-4790-8B2A-A31CFBCA414D}"/>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8AB-4790-8B2A-A31CFBCA414D}"/>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8AB-4790-8B2A-A31CFBCA414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78AB-4790-8B2A-A31CFBCA414D}"/>
            </c:ext>
          </c:extLst>
        </c:ser>
        <c:dLbls>
          <c:showLegendKey val="0"/>
          <c:showVal val="1"/>
          <c:showCatName val="0"/>
          <c:showSerName val="0"/>
          <c:showPercent val="0"/>
          <c:showBubbleSize val="0"/>
        </c:dLbls>
        <c:axId val="3"/>
        <c:axId val="2"/>
      </c:scatterChart>
      <c:valAx>
        <c:axId val="3"/>
        <c:scaling>
          <c:orientation val="maxMin"/>
          <c:max val="63"/>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796197772575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9F1-414D-A53C-C248DC3F1528}"/>
              </c:ext>
            </c:extLst>
          </c:dPt>
          <c:dPt>
            <c:idx val="1"/>
            <c:bubble3D val="0"/>
            <c:extLst>
              <c:ext xmlns:c16="http://schemas.microsoft.com/office/drawing/2014/chart" uri="{C3380CC4-5D6E-409C-BE32-E72D297353CC}">
                <c16:uniqueId val="{00000001-39F1-414D-A53C-C248DC3F1528}"/>
              </c:ext>
            </c:extLst>
          </c:dPt>
          <c:dPt>
            <c:idx val="2"/>
            <c:bubble3D val="0"/>
            <c:extLst>
              <c:ext xmlns:c16="http://schemas.microsoft.com/office/drawing/2014/chart" uri="{C3380CC4-5D6E-409C-BE32-E72D297353CC}">
                <c16:uniqueId val="{00000002-39F1-414D-A53C-C248DC3F1528}"/>
              </c:ext>
            </c:extLst>
          </c:dPt>
          <c:dPt>
            <c:idx val="3"/>
            <c:bubble3D val="0"/>
            <c:extLst>
              <c:ext xmlns:c16="http://schemas.microsoft.com/office/drawing/2014/chart" uri="{C3380CC4-5D6E-409C-BE32-E72D297353CC}">
                <c16:uniqueId val="{00000003-39F1-414D-A53C-C248DC3F1528}"/>
              </c:ext>
            </c:extLst>
          </c:dPt>
          <c:dPt>
            <c:idx val="4"/>
            <c:bubble3D val="0"/>
            <c:extLst>
              <c:ext xmlns:c16="http://schemas.microsoft.com/office/drawing/2014/chart" uri="{C3380CC4-5D6E-409C-BE32-E72D297353CC}">
                <c16:uniqueId val="{00000004-39F1-414D-A53C-C248DC3F1528}"/>
              </c:ext>
            </c:extLst>
          </c:dPt>
          <c:dPt>
            <c:idx val="8"/>
            <c:bubble3D val="0"/>
            <c:extLst>
              <c:ext xmlns:c16="http://schemas.microsoft.com/office/drawing/2014/chart" uri="{C3380CC4-5D6E-409C-BE32-E72D297353CC}">
                <c16:uniqueId val="{00000005-39F1-414D-A53C-C248DC3F1528}"/>
              </c:ext>
            </c:extLst>
          </c:dPt>
          <c:dPt>
            <c:idx val="16"/>
            <c:bubble3D val="0"/>
            <c:extLst>
              <c:ext xmlns:c16="http://schemas.microsoft.com/office/drawing/2014/chart" uri="{C3380CC4-5D6E-409C-BE32-E72D297353CC}">
                <c16:uniqueId val="{00000006-39F1-414D-A53C-C248DC3F1528}"/>
              </c:ext>
            </c:extLst>
          </c:dPt>
          <c:dPt>
            <c:idx val="24"/>
            <c:bubble3D val="0"/>
            <c:extLst>
              <c:ext xmlns:c16="http://schemas.microsoft.com/office/drawing/2014/chart" uri="{C3380CC4-5D6E-409C-BE32-E72D297353CC}">
                <c16:uniqueId val="{00000007-39F1-414D-A53C-C248DC3F1528}"/>
              </c:ext>
            </c:extLst>
          </c:dPt>
          <c:dPt>
            <c:idx val="32"/>
            <c:bubble3D val="0"/>
            <c:extLst>
              <c:ext xmlns:c16="http://schemas.microsoft.com/office/drawing/2014/chart" uri="{C3380CC4-5D6E-409C-BE32-E72D297353CC}">
                <c16:uniqueId val="{00000008-39F1-414D-A53C-C248DC3F152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1-414D-A53C-C248DC3F1528}"/>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F1-414D-A53C-C248DC3F1528}"/>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F1-414D-A53C-C248DC3F1528}"/>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F1-414D-A53C-C248DC3F1528}"/>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F1-414D-A53C-C248DC3F152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1-414D-A53C-C248DC3F1528}"/>
                </c:ext>
              </c:extLst>
            </c:dLbl>
            <c:dLbl>
              <c:idx val="16"/>
              <c:layout>
                <c:manualLayout>
                  <c:x val="-4.509653070695388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9F1-414D-A53C-C248DC3F1528}"/>
                </c:ext>
              </c:extLst>
            </c:dLbl>
            <c:dLbl>
              <c:idx val="24"/>
              <c:layout>
                <c:manualLayout>
                  <c:x val="-1.8171803637232468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1-414D-A53C-C248DC3F152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1-414D-A53C-C248DC3F152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6.6</c:v>
                </c:pt>
                <c:pt idx="16">
                  <c:v>6.9</c:v>
                </c:pt>
                <c:pt idx="24">
                  <c:v>6.9</c:v>
                </c:pt>
                <c:pt idx="32">
                  <c:v>6.8</c:v>
                </c:pt>
              </c:numCache>
            </c:numRef>
          </c:xVal>
          <c:yVal>
            <c:numRef>
              <c:f>公会計指標分析・財政指標組合せ分析表!$BP$73:$DC$73</c:f>
              <c:numCache>
                <c:formatCode>#,##0.0;"▲ "#,##0.0</c:formatCode>
                <c:ptCount val="40"/>
                <c:pt idx="0">
                  <c:v>56.9</c:v>
                </c:pt>
                <c:pt idx="8">
                  <c:v>61.1</c:v>
                </c:pt>
                <c:pt idx="16">
                  <c:v>58.4</c:v>
                </c:pt>
                <c:pt idx="24">
                  <c:v>60</c:v>
                </c:pt>
                <c:pt idx="32">
                  <c:v>66</c:v>
                </c:pt>
              </c:numCache>
            </c:numRef>
          </c:yVal>
          <c:smooth val="0"/>
          <c:extLst>
            <c:ext xmlns:c16="http://schemas.microsoft.com/office/drawing/2014/chart" uri="{C3380CC4-5D6E-409C-BE32-E72D297353CC}">
              <c16:uniqueId val="{00000009-39F1-414D-A53C-C248DC3F15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9F1-414D-A53C-C248DC3F1528}"/>
              </c:ext>
            </c:extLst>
          </c:dPt>
          <c:dPt>
            <c:idx val="1"/>
            <c:bubble3D val="0"/>
            <c:extLst>
              <c:ext xmlns:c16="http://schemas.microsoft.com/office/drawing/2014/chart" uri="{C3380CC4-5D6E-409C-BE32-E72D297353CC}">
                <c16:uniqueId val="{0000000B-39F1-414D-A53C-C248DC3F1528}"/>
              </c:ext>
            </c:extLst>
          </c:dPt>
          <c:dPt>
            <c:idx val="2"/>
            <c:bubble3D val="0"/>
            <c:extLst>
              <c:ext xmlns:c16="http://schemas.microsoft.com/office/drawing/2014/chart" uri="{C3380CC4-5D6E-409C-BE32-E72D297353CC}">
                <c16:uniqueId val="{0000000C-39F1-414D-A53C-C248DC3F1528}"/>
              </c:ext>
            </c:extLst>
          </c:dPt>
          <c:dPt>
            <c:idx val="3"/>
            <c:bubble3D val="0"/>
            <c:extLst>
              <c:ext xmlns:c16="http://schemas.microsoft.com/office/drawing/2014/chart" uri="{C3380CC4-5D6E-409C-BE32-E72D297353CC}">
                <c16:uniqueId val="{0000000D-39F1-414D-A53C-C248DC3F1528}"/>
              </c:ext>
            </c:extLst>
          </c:dPt>
          <c:dPt>
            <c:idx val="4"/>
            <c:bubble3D val="0"/>
            <c:extLst>
              <c:ext xmlns:c16="http://schemas.microsoft.com/office/drawing/2014/chart" uri="{C3380CC4-5D6E-409C-BE32-E72D297353CC}">
                <c16:uniqueId val="{0000000E-39F1-414D-A53C-C248DC3F1528}"/>
              </c:ext>
            </c:extLst>
          </c:dPt>
          <c:dPt>
            <c:idx val="8"/>
            <c:bubble3D val="0"/>
            <c:extLst>
              <c:ext xmlns:c16="http://schemas.microsoft.com/office/drawing/2014/chart" uri="{C3380CC4-5D6E-409C-BE32-E72D297353CC}">
                <c16:uniqueId val="{0000000F-39F1-414D-A53C-C248DC3F1528}"/>
              </c:ext>
            </c:extLst>
          </c:dPt>
          <c:dPt>
            <c:idx val="16"/>
            <c:bubble3D val="0"/>
            <c:extLst>
              <c:ext xmlns:c16="http://schemas.microsoft.com/office/drawing/2014/chart" uri="{C3380CC4-5D6E-409C-BE32-E72D297353CC}">
                <c16:uniqueId val="{00000010-39F1-414D-A53C-C248DC3F1528}"/>
              </c:ext>
            </c:extLst>
          </c:dPt>
          <c:dPt>
            <c:idx val="24"/>
            <c:bubble3D val="0"/>
            <c:extLst>
              <c:ext xmlns:c16="http://schemas.microsoft.com/office/drawing/2014/chart" uri="{C3380CC4-5D6E-409C-BE32-E72D297353CC}">
                <c16:uniqueId val="{00000011-39F1-414D-A53C-C248DC3F1528}"/>
              </c:ext>
            </c:extLst>
          </c:dPt>
          <c:dPt>
            <c:idx val="32"/>
            <c:bubble3D val="0"/>
            <c:extLst>
              <c:ext xmlns:c16="http://schemas.microsoft.com/office/drawing/2014/chart" uri="{C3380CC4-5D6E-409C-BE32-E72D297353CC}">
                <c16:uniqueId val="{00000012-39F1-414D-A53C-C248DC3F1528}"/>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9F1-414D-A53C-C248DC3F1528}"/>
                </c:ext>
              </c:extLst>
            </c:dLbl>
            <c:dLbl>
              <c:idx val="1"/>
              <c:delete val="1"/>
              <c:extLst>
                <c:ext xmlns:c15="http://schemas.microsoft.com/office/drawing/2012/chart" uri="{CE6537A1-D6FC-4f65-9D91-7224C49458BB}"/>
                <c:ext xmlns:c16="http://schemas.microsoft.com/office/drawing/2014/chart" uri="{C3380CC4-5D6E-409C-BE32-E72D297353CC}">
                  <c16:uniqueId val="{0000000B-39F1-414D-A53C-C248DC3F1528}"/>
                </c:ext>
              </c:extLst>
            </c:dLbl>
            <c:dLbl>
              <c:idx val="2"/>
              <c:delete val="1"/>
              <c:extLst>
                <c:ext xmlns:c15="http://schemas.microsoft.com/office/drawing/2012/chart" uri="{CE6537A1-D6FC-4f65-9D91-7224C49458BB}"/>
                <c:ext xmlns:c16="http://schemas.microsoft.com/office/drawing/2014/chart" uri="{C3380CC4-5D6E-409C-BE32-E72D297353CC}">
                  <c16:uniqueId val="{0000000C-39F1-414D-A53C-C248DC3F1528}"/>
                </c:ext>
              </c:extLst>
            </c:dLbl>
            <c:dLbl>
              <c:idx val="3"/>
              <c:delete val="1"/>
              <c:extLst>
                <c:ext xmlns:c15="http://schemas.microsoft.com/office/drawing/2012/chart" uri="{CE6537A1-D6FC-4f65-9D91-7224C49458BB}"/>
                <c:ext xmlns:c16="http://schemas.microsoft.com/office/drawing/2014/chart" uri="{C3380CC4-5D6E-409C-BE32-E72D297353CC}">
                  <c16:uniqueId val="{0000000D-39F1-414D-A53C-C248DC3F1528}"/>
                </c:ext>
              </c:extLst>
            </c:dLbl>
            <c:dLbl>
              <c:idx val="4"/>
              <c:delete val="1"/>
              <c:extLst>
                <c:ext xmlns:c15="http://schemas.microsoft.com/office/drawing/2012/chart" uri="{CE6537A1-D6FC-4f65-9D91-7224C49458BB}"/>
                <c:ext xmlns:c16="http://schemas.microsoft.com/office/drawing/2014/chart" uri="{C3380CC4-5D6E-409C-BE32-E72D297353CC}">
                  <c16:uniqueId val="{0000000E-39F1-414D-A53C-C248DC3F1528}"/>
                </c:ext>
              </c:extLst>
            </c:dLbl>
            <c:dLbl>
              <c:idx val="8"/>
              <c:layout>
                <c:manualLayout>
                  <c:x val="-3.4502318643803015E-2"/>
                  <c:y val="-7.354595189967580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9F1-414D-A53C-C248DC3F1528}"/>
                </c:ext>
              </c:extLst>
            </c:dLbl>
            <c:dLbl>
              <c:idx val="16"/>
              <c:layout>
                <c:manualLayout>
                  <c:x val="-2.7363816291272665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9F1-414D-A53C-C248DC3F1528}"/>
                </c:ext>
              </c:extLst>
            </c:dLbl>
            <c:dLbl>
              <c:idx val="24"/>
              <c:layout>
                <c:manualLayout>
                  <c:x val="-3.3100119234692471E-2"/>
                  <c:y val="-5.128734227591209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9F1-414D-A53C-C248DC3F1528}"/>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9F1-414D-A53C-C248DC3F152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39F1-414D-A53C-C248DC3F1528}"/>
            </c:ext>
          </c:extLst>
        </c:ser>
        <c:dLbls>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7570340352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961735802177E-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32,287
32,206
97.72
21,770,991
20,775,397
928,472
9,706,071
19,034,720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66.0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019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11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財政力指数は、前年度から変動なく0.33となり、類似団体平均を0.08ポイント下回っている。</a:t>
          </a:r>
        </a:p>
        <a:p>
          <a:r>
            <a:rPr kumimoji="1" lang="ja-JP" altLang="en-US" sz="1000">
              <a:latin typeface="ＭＳ Ｐゴシック"/>
              <a:ea typeface="ＭＳ Ｐゴシック"/>
            </a:rPr>
            <a:t>　本市の特徴として、市の面積が100㎡未満の小さなまちであることや、まちの産業振興を担う企業が少ないことによるベッドタウン化の進行が挙げられるが、これらの要因を踏まえて類似団体と比較すると、税収では法人市民税や固定資産税が少ないことに加え、普通交付税では面積を基礎数値とする費目で基準財政需要額が少なく算定されているといえる。</a:t>
          </a:r>
        </a:p>
        <a:p>
          <a:r>
            <a:rPr kumimoji="1" lang="ja-JP" altLang="en-US" sz="1000">
              <a:latin typeface="ＭＳ Ｐゴシック"/>
              <a:ea typeface="ＭＳ Ｐゴシック"/>
            </a:rPr>
            <a:t>　今後も、市総合計画にある「市民がしあわせを実感できるまち」づくりを目指して、市税徴収率の向上等による歳入確保や各種事業の見直しによる歳出縮減に努め、財政基盤の強化に努めていく。</a:t>
          </a: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019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113665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86360</xdr:rowOff>
    </xdr:from>
    <xdr:ext cx="762000" cy="25146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0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113665</xdr:rowOff>
    </xdr:from>
    <xdr:to>
      <xdr:col>24</xdr:col>
      <xdr:colOff>12700</xdr:colOff>
      <xdr:row>44</xdr:row>
      <xdr:rowOff>113665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76835</xdr:rowOff>
    </xdr:from>
    <xdr:to>
      <xdr:col>23</xdr:col>
      <xdr:colOff>133350</xdr:colOff>
      <xdr:row>42</xdr:row>
      <xdr:rowOff>76835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77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59055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17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42545</xdr:rowOff>
    </xdr:from>
    <xdr:to>
      <xdr:col>23</xdr:col>
      <xdr:colOff>184150</xdr:colOff>
      <xdr:row>41</xdr:row>
      <xdr:rowOff>144145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76835</xdr:rowOff>
    </xdr:from>
    <xdr:to>
      <xdr:col>19</xdr:col>
      <xdr:colOff>133350</xdr:colOff>
      <xdr:row>42</xdr:row>
      <xdr:rowOff>76835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7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59690</xdr:rowOff>
    </xdr:from>
    <xdr:to>
      <xdr:col>19</xdr:col>
      <xdr:colOff>184150</xdr:colOff>
      <xdr:row>41</xdr:row>
      <xdr:rowOff>161290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0</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5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59690</xdr:rowOff>
    </xdr:from>
    <xdr:to>
      <xdr:col>15</xdr:col>
      <xdr:colOff>82550</xdr:colOff>
      <xdr:row>42</xdr:row>
      <xdr:rowOff>76835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60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42545</xdr:rowOff>
    </xdr:from>
    <xdr:to>
      <xdr:col>15</xdr:col>
      <xdr:colOff>133350</xdr:colOff>
      <xdr:row>41</xdr:row>
      <xdr:rowOff>144145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154940</xdr:rowOff>
    </xdr:from>
    <xdr:ext cx="762000" cy="25146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1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59690</xdr:rowOff>
    </xdr:from>
    <xdr:to>
      <xdr:col>11</xdr:col>
      <xdr:colOff>31750</xdr:colOff>
      <xdr:row>42</xdr:row>
      <xdr:rowOff>59690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60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42545</xdr:rowOff>
    </xdr:from>
    <xdr:to>
      <xdr:col>11</xdr:col>
      <xdr:colOff>82550</xdr:colOff>
      <xdr:row>41</xdr:row>
      <xdr:rowOff>144145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154940</xdr:rowOff>
    </xdr:from>
    <xdr:ext cx="762000" cy="25146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1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59690</xdr:rowOff>
    </xdr:from>
    <xdr:to>
      <xdr:col>7</xdr:col>
      <xdr:colOff>31750</xdr:colOff>
      <xdr:row>41</xdr:row>
      <xdr:rowOff>161290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26035</xdr:rowOff>
    </xdr:from>
    <xdr:to>
      <xdr:col>23</xdr:col>
      <xdr:colOff>184150</xdr:colOff>
      <xdr:row>42</xdr:row>
      <xdr:rowOff>127635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169545</xdr:rowOff>
    </xdr:from>
    <xdr:ext cx="762000" cy="25019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89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26035</xdr:rowOff>
    </xdr:from>
    <xdr:to>
      <xdr:col>19</xdr:col>
      <xdr:colOff>184150</xdr:colOff>
      <xdr:row>42</xdr:row>
      <xdr:rowOff>127635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112395</xdr:rowOff>
    </xdr:from>
    <xdr:ext cx="736600" cy="25019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1329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26035</xdr:rowOff>
    </xdr:from>
    <xdr:to>
      <xdr:col>15</xdr:col>
      <xdr:colOff>133350</xdr:colOff>
      <xdr:row>42</xdr:row>
      <xdr:rowOff>127635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112395</xdr:rowOff>
    </xdr:from>
    <xdr:ext cx="762000" cy="25019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132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8890</xdr:rowOff>
    </xdr:from>
    <xdr:to>
      <xdr:col>11</xdr:col>
      <xdr:colOff>82550</xdr:colOff>
      <xdr:row>42</xdr:row>
      <xdr:rowOff>110490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95250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8890</xdr:rowOff>
    </xdr:from>
    <xdr:to>
      <xdr:col>7</xdr:col>
      <xdr:colOff>31750</xdr:colOff>
      <xdr:row>42</xdr:row>
      <xdr:rowOff>110490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95250</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110" cy="35306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経常収支比率は、前年度から2.9ポイント減少して94.3％となり、類似団体平均を1.0ポイント上回っている。</a:t>
          </a:r>
        </a:p>
        <a:p>
          <a:r>
            <a:rPr kumimoji="1" lang="ja-JP" altLang="en-US" sz="900">
              <a:latin typeface="ＭＳ Ｐゴシック"/>
              <a:ea typeface="ＭＳ Ｐゴシック"/>
            </a:rPr>
            <a:t>　分母にあたる経常一般財源等は、地方税146百万円の増加、普通交付税102百万円の増加、地方消費税交付金133百万円の増加、臨時財政対策債20百万円の増加、減収補塡債28百万円の増加に対して地方特例交付金76百万円の減少により、総額で355百万円増加</a:t>
          </a:r>
          <a:r>
            <a:rPr kumimoji="1" lang="ja-JP" altLang="en-US" sz="900">
              <a:solidFill>
                <a:sysClr val="windowText" lastClr="000000"/>
              </a:solidFill>
              <a:latin typeface="ＭＳ Ｐゴシック"/>
              <a:ea typeface="ＭＳ Ｐゴシック"/>
            </a:rPr>
            <a:t>した。これに対して、分子にあたる経常経費充当一般財源は、外部委託推進等による人件費281百万円の減少したのの、それに対する委託料の増加などによる物件費219百万円の増加、続いていた大型事業の公債費償還が新たに始まったことによる公債費46百万円の増加、繰出金53百万円の増加、扶助費19百万円の増加により、総額で62百万円増加した。</a:t>
          </a:r>
        </a:p>
        <a:p>
          <a:r>
            <a:rPr kumimoji="1" lang="ja-JP" altLang="en-US" sz="900">
              <a:solidFill>
                <a:sysClr val="windowText" lastClr="000000"/>
              </a:solidFill>
              <a:latin typeface="ＭＳ Ｐゴシック"/>
              <a:ea typeface="ＭＳ Ｐゴシック"/>
            </a:rPr>
            <a:t>　風力発電施設の新設などにより増加していた地方税は令和3年度をピークに減少していくことが見込まれる一方で、大型の公共施設等整備事業実施による公債費の高止まりや、外部委託の推進による人件費の増大などにより、経常収支比率の更なる悪化が見込まれる。今後、行財政改革に基づく歳入確保及び歳出削減に早急に取り組んでいく。</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019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74930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46355</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74930</xdr:rowOff>
    </xdr:from>
    <xdr:to>
      <xdr:col>24</xdr:col>
      <xdr:colOff>12700</xdr:colOff>
      <xdr:row>66</xdr:row>
      <xdr:rowOff>74930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44450</xdr:rowOff>
    </xdr:from>
    <xdr:ext cx="762000" cy="25908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109220</xdr:rowOff>
    </xdr:from>
    <xdr:to>
      <xdr:col>23</xdr:col>
      <xdr:colOff>133350</xdr:colOff>
      <xdr:row>63</xdr:row>
      <xdr:rowOff>170815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39120"/>
          <a:ext cx="8382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166370</xdr:rowOff>
    </xdr:from>
    <xdr:ext cx="762000" cy="251460"/>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337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149225</xdr:rowOff>
    </xdr:from>
    <xdr:to>
      <xdr:col>23</xdr:col>
      <xdr:colOff>184150</xdr:colOff>
      <xdr:row>62</xdr:row>
      <xdr:rowOff>79375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81915</xdr:rowOff>
    </xdr:from>
    <xdr:to>
      <xdr:col>19</xdr:col>
      <xdr:colOff>133350</xdr:colOff>
      <xdr:row>63</xdr:row>
      <xdr:rowOff>170815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8326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6600" cy="25019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889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50165</xdr:rowOff>
    </xdr:from>
    <xdr:to>
      <xdr:col>15</xdr:col>
      <xdr:colOff>82550</xdr:colOff>
      <xdr:row>63</xdr:row>
      <xdr:rowOff>81915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515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50165</xdr:rowOff>
    </xdr:from>
    <xdr:to>
      <xdr:col>15</xdr:col>
      <xdr:colOff>133350</xdr:colOff>
      <xdr:row>62</xdr:row>
      <xdr:rowOff>151765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161925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44450</xdr:rowOff>
    </xdr:from>
    <xdr:to>
      <xdr:col>11</xdr:col>
      <xdr:colOff>31750</xdr:colOff>
      <xdr:row>63</xdr:row>
      <xdr:rowOff>50165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7435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149225</xdr:rowOff>
    </xdr:from>
    <xdr:to>
      <xdr:col>11</xdr:col>
      <xdr:colOff>82550</xdr:colOff>
      <xdr:row>62</xdr:row>
      <xdr:rowOff>79375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89535</xdr:rowOff>
    </xdr:from>
    <xdr:ext cx="762000" cy="25019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765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84455</xdr:rowOff>
    </xdr:from>
    <xdr:to>
      <xdr:col>7</xdr:col>
      <xdr:colOff>31750</xdr:colOff>
      <xdr:row>62</xdr:row>
      <xdr:rowOff>14605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24765</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1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19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19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19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19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19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57785</xdr:rowOff>
    </xdr:from>
    <xdr:to>
      <xdr:col>23</xdr:col>
      <xdr:colOff>184150</xdr:colOff>
      <xdr:row>62</xdr:row>
      <xdr:rowOff>159385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29845</xdr:rowOff>
    </xdr:from>
    <xdr:ext cx="762000" cy="25082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59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120650</xdr:rowOff>
    </xdr:from>
    <xdr:to>
      <xdr:col>19</xdr:col>
      <xdr:colOff>184150</xdr:colOff>
      <xdr:row>64</xdr:row>
      <xdr:rowOff>50165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34925</xdr:rowOff>
    </xdr:from>
    <xdr:ext cx="7366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0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31115</xdr:rowOff>
    </xdr:from>
    <xdr:to>
      <xdr:col>15</xdr:col>
      <xdr:colOff>133350</xdr:colOff>
      <xdr:row>63</xdr:row>
      <xdr:rowOff>132715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117475</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18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170815</xdr:rowOff>
    </xdr:from>
    <xdr:to>
      <xdr:col>11</xdr:col>
      <xdr:colOff>82550</xdr:colOff>
      <xdr:row>63</xdr:row>
      <xdr:rowOff>100965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86360</xdr:rowOff>
    </xdr:from>
    <xdr:ext cx="762000" cy="25146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87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80010</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110"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[162,013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180,540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solidFill>
                <a:sysClr val="windowText" lastClr="000000"/>
              </a:solidFill>
              <a:latin typeface="ＭＳ Ｐゴシック"/>
              <a:ea typeface="ＭＳ Ｐゴシック"/>
            </a:rPr>
            <a:t>人口1人当たりの人件費・物件費等決算額は、前年度から16,043円増加して162,013円となったものの、類似団体平均を下回っている。</a:t>
          </a:r>
        </a:p>
        <a:p>
          <a:r>
            <a:rPr lang="ja-JP" altLang="en-US" sz="900">
              <a:solidFill>
                <a:sysClr val="windowText" lastClr="000000"/>
              </a:solidFill>
              <a:latin typeface="ＭＳ Ｐゴシック"/>
              <a:ea typeface="ＭＳ Ｐゴシック"/>
            </a:rPr>
            <a:t>　人件費は、外部委託の推進による会計年度任用職員報酬・期末手当216百万円の減少、社会保険料等27百万円の減少、行事等の中止による時間外勤務手当29百万円の減少により、総額で306百万円減少した。</a:t>
          </a:r>
        </a:p>
        <a:p>
          <a:r>
            <a:rPr lang="ja-JP" altLang="en-US" sz="900">
              <a:solidFill>
                <a:sysClr val="windowText" lastClr="000000"/>
              </a:solidFill>
              <a:latin typeface="ＭＳ Ｐゴシック"/>
              <a:ea typeface="ＭＳ Ｐゴシック"/>
            </a:rPr>
            <a:t>　物件費は、学校タブレット端末等備品整備206百万円の増加、外部委託推進等による業務委託376百万円の増加等により、全体で607百万円増加した。</a:t>
          </a:r>
        </a:p>
        <a:p>
          <a:r>
            <a:rPr lang="ja-JP" altLang="en-US" sz="900">
              <a:solidFill>
                <a:sysClr val="windowText" lastClr="000000"/>
              </a:solidFill>
              <a:latin typeface="ＭＳ Ｐゴシック"/>
              <a:ea typeface="ＭＳ Ｐゴシック"/>
            </a:rPr>
            <a:t>　今後、大型の公共施設等整備事業会計年度任用職員制度の開始と合わせ推進した外部委託の実績を踏まえて、業務体制を見直していく。令和3年度では、天王こども園（仮称）などの大型の公共施設等整備事業を継続して実施する予定であり、関連経費の増加が見込まれるが、人件費や物件費を含めた全ての経常的経費について見直し（縮減・廃止）を行うことで、数値の上昇を抑制していく。</a:t>
          </a:r>
        </a:p>
        <a:p>
          <a:endParaRPr/>
        </a:p>
      </xdr:txBody>
    </xdr:sp>
    <xdr:clientData/>
  </xdr:twoCellAnchor>
  <xdr:oneCellAnchor>
    <xdr:from>
      <xdr:col>3</xdr:col>
      <xdr:colOff>95250</xdr:colOff>
      <xdr:row>77</xdr:row>
      <xdr:rowOff>6350</xdr:rowOff>
    </xdr:from>
    <xdr:ext cx="349885" cy="21717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19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19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169545</xdr:rowOff>
    </xdr:from>
    <xdr:to>
      <xdr:col>23</xdr:col>
      <xdr:colOff>133350</xdr:colOff>
      <xdr:row>90</xdr:row>
      <xdr:rowOff>17780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545"/>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161290</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509,725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17780</xdr:rowOff>
    </xdr:from>
    <xdr:to>
      <xdr:col>24</xdr:col>
      <xdr:colOff>12700</xdr:colOff>
      <xdr:row>90</xdr:row>
      <xdr:rowOff>17780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84455</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121,075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169545</xdr:rowOff>
    </xdr:from>
    <xdr:to>
      <xdr:col>24</xdr:col>
      <xdr:colOff>12700</xdr:colOff>
      <xdr:row>80</xdr:row>
      <xdr:rowOff>169545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97790</xdr:rowOff>
    </xdr:from>
    <xdr:to>
      <xdr:col>23</xdr:col>
      <xdr:colOff>133350</xdr:colOff>
      <xdr:row>81</xdr:row>
      <xdr:rowOff>162560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852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163830</xdr:rowOff>
    </xdr:from>
    <xdr:ext cx="762000"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1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20320</xdr:rowOff>
    </xdr:from>
    <xdr:to>
      <xdr:col>23</xdr:col>
      <xdr:colOff>184150</xdr:colOff>
      <xdr:row>82</xdr:row>
      <xdr:rowOff>121920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69850</xdr:rowOff>
    </xdr:from>
    <xdr:to>
      <xdr:col>19</xdr:col>
      <xdr:colOff>133350</xdr:colOff>
      <xdr:row>81</xdr:row>
      <xdr:rowOff>97790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573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105410</xdr:rowOff>
    </xdr:from>
    <xdr:to>
      <xdr:col>19</xdr:col>
      <xdr:colOff>184150</xdr:colOff>
      <xdr:row>82</xdr:row>
      <xdr:rowOff>35560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20320</xdr:rowOff>
    </xdr:from>
    <xdr:ext cx="736600" cy="25019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792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69850</xdr:rowOff>
    </xdr:from>
    <xdr:to>
      <xdr:col>15</xdr:col>
      <xdr:colOff>82550</xdr:colOff>
      <xdr:row>81</xdr:row>
      <xdr:rowOff>74930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573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90805</xdr:rowOff>
    </xdr:from>
    <xdr:to>
      <xdr:col>15</xdr:col>
      <xdr:colOff>133350</xdr:colOff>
      <xdr:row>82</xdr:row>
      <xdr:rowOff>20955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6350</xdr:rowOff>
    </xdr:from>
    <xdr:ext cx="762000" cy="25146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652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74930</xdr:rowOff>
    </xdr:from>
    <xdr:to>
      <xdr:col>11</xdr:col>
      <xdr:colOff>31750</xdr:colOff>
      <xdr:row>81</xdr:row>
      <xdr:rowOff>90170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623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82550</xdr:rowOff>
    </xdr:from>
    <xdr:to>
      <xdr:col>11</xdr:col>
      <xdr:colOff>82550</xdr:colOff>
      <xdr:row>82</xdr:row>
      <xdr:rowOff>12700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168910</xdr:rowOff>
    </xdr:from>
    <xdr:ext cx="762000" cy="25019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6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67945</xdr:rowOff>
    </xdr:from>
    <xdr:to>
      <xdr:col>7</xdr:col>
      <xdr:colOff>31750</xdr:colOff>
      <xdr:row>81</xdr:row>
      <xdr:rowOff>169545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154940</xdr:rowOff>
    </xdr:from>
    <xdr:ext cx="762000" cy="25146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42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111760</xdr:rowOff>
    </xdr:from>
    <xdr:to>
      <xdr:col>23</xdr:col>
      <xdr:colOff>184150</xdr:colOff>
      <xdr:row>82</xdr:row>
      <xdr:rowOff>41910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128270</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162,013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46990</xdr:rowOff>
    </xdr:from>
    <xdr:to>
      <xdr:col>19</xdr:col>
      <xdr:colOff>184150</xdr:colOff>
      <xdr:row>81</xdr:row>
      <xdr:rowOff>148590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159385</xdr:rowOff>
    </xdr:from>
    <xdr:ext cx="7366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3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145,970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19050</xdr:rowOff>
    </xdr:from>
    <xdr:to>
      <xdr:col>15</xdr:col>
      <xdr:colOff>133350</xdr:colOff>
      <xdr:row>81</xdr:row>
      <xdr:rowOff>120650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130810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23495</xdr:rowOff>
    </xdr:from>
    <xdr:to>
      <xdr:col>11</xdr:col>
      <xdr:colOff>82550</xdr:colOff>
      <xdr:row>81</xdr:row>
      <xdr:rowOff>125095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135255</xdr:rowOff>
    </xdr:from>
    <xdr:ext cx="762000" cy="25019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9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39370</xdr:rowOff>
    </xdr:from>
    <xdr:to>
      <xdr:col>7</xdr:col>
      <xdr:colOff>31750</xdr:colOff>
      <xdr:row>81</xdr:row>
      <xdr:rowOff>140970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151130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143,946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11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令和２年度は、前年度から0.2ポイント増加して94.4となったが、類似団体平均を下回っている。増加した主な要因は、職務経験者の採用によるものである。</a:t>
          </a:r>
        </a:p>
        <a:p>
          <a:r>
            <a:rPr kumimoji="1" lang="ja-JP" altLang="en-US" sz="1000">
              <a:latin typeface="ＭＳ Ｐゴシック"/>
              <a:ea typeface="ＭＳ Ｐゴシック"/>
            </a:rPr>
            <a:t>　今後も、秋田県の給与状況を参考とし、総合的に判断して給与を決定する。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019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19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88</xdr:row>
      <xdr:rowOff>154940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188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127000</xdr:rowOff>
    </xdr:from>
    <xdr:ext cx="762000" cy="259080"/>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154940</xdr:rowOff>
    </xdr:from>
    <xdr:to>
      <xdr:col>81</xdr:col>
      <xdr:colOff>133350</xdr:colOff>
      <xdr:row>88</xdr:row>
      <xdr:rowOff>154940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2000" cy="2584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61595</xdr:rowOff>
    </xdr:from>
    <xdr:to>
      <xdr:col>81</xdr:col>
      <xdr:colOff>44450</xdr:colOff>
      <xdr:row>80</xdr:row>
      <xdr:rowOff>95885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377759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3175</xdr:rowOff>
    </xdr:from>
    <xdr:ext cx="762000" cy="259080"/>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33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31115</xdr:rowOff>
    </xdr:from>
    <xdr:to>
      <xdr:col>81</xdr:col>
      <xdr:colOff>95250</xdr:colOff>
      <xdr:row>83</xdr:row>
      <xdr:rowOff>132715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95250</xdr:rowOff>
    </xdr:from>
    <xdr:to>
      <xdr:col>77</xdr:col>
      <xdr:colOff>44450</xdr:colOff>
      <xdr:row>80</xdr:row>
      <xdr:rowOff>61595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363980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48260</xdr:rowOff>
    </xdr:from>
    <xdr:to>
      <xdr:col>77</xdr:col>
      <xdr:colOff>95250</xdr:colOff>
      <xdr:row>83</xdr:row>
      <xdr:rowOff>149860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134620</xdr:rowOff>
    </xdr:from>
    <xdr:ext cx="736600" cy="25019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49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79</xdr:row>
      <xdr:rowOff>95250</xdr:rowOff>
    </xdr:from>
    <xdr:to>
      <xdr:col>72</xdr:col>
      <xdr:colOff>203200</xdr:colOff>
      <xdr:row>79</xdr:row>
      <xdr:rowOff>146685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6398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65405</xdr:rowOff>
    </xdr:from>
    <xdr:to>
      <xdr:col>73</xdr:col>
      <xdr:colOff>44450</xdr:colOff>
      <xdr:row>83</xdr:row>
      <xdr:rowOff>167005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151765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79</xdr:row>
      <xdr:rowOff>146685</xdr:rowOff>
    </xdr:from>
    <xdr:to>
      <xdr:col>68</xdr:col>
      <xdr:colOff>152400</xdr:colOff>
      <xdr:row>80</xdr:row>
      <xdr:rowOff>10160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36912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48260</xdr:rowOff>
    </xdr:from>
    <xdr:to>
      <xdr:col>68</xdr:col>
      <xdr:colOff>203200</xdr:colOff>
      <xdr:row>83</xdr:row>
      <xdr:rowOff>149860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134620</xdr:rowOff>
    </xdr:from>
    <xdr:ext cx="762000" cy="25019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9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13335</xdr:rowOff>
    </xdr:from>
    <xdr:to>
      <xdr:col>64</xdr:col>
      <xdr:colOff>152400</xdr:colOff>
      <xdr:row>83</xdr:row>
      <xdr:rowOff>114935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99695</xdr:rowOff>
    </xdr:from>
    <xdr:ext cx="762000" cy="25019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300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45085</xdr:rowOff>
    </xdr:from>
    <xdr:to>
      <xdr:col>81</xdr:col>
      <xdr:colOff>95250</xdr:colOff>
      <xdr:row>80</xdr:row>
      <xdr:rowOff>146685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137795</xdr:rowOff>
    </xdr:from>
    <xdr:ext cx="762000" cy="25908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10795</xdr:rowOff>
    </xdr:from>
    <xdr:to>
      <xdr:col>77</xdr:col>
      <xdr:colOff>95250</xdr:colOff>
      <xdr:row>80</xdr:row>
      <xdr:rowOff>112395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122555</xdr:rowOff>
    </xdr:from>
    <xdr:ext cx="736600" cy="25019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4956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79</xdr:row>
      <xdr:rowOff>44450</xdr:rowOff>
    </xdr:from>
    <xdr:to>
      <xdr:col>73</xdr:col>
      <xdr:colOff>44450</xdr:colOff>
      <xdr:row>79</xdr:row>
      <xdr:rowOff>146050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77</xdr:row>
      <xdr:rowOff>156210</xdr:rowOff>
    </xdr:from>
    <xdr:ext cx="762000" cy="25019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357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79</xdr:row>
      <xdr:rowOff>95885</xdr:rowOff>
    </xdr:from>
    <xdr:to>
      <xdr:col>68</xdr:col>
      <xdr:colOff>203200</xdr:colOff>
      <xdr:row>80</xdr:row>
      <xdr:rowOff>26035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36195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79</xdr:row>
      <xdr:rowOff>130810</xdr:rowOff>
    </xdr:from>
    <xdr:to>
      <xdr:col>64</xdr:col>
      <xdr:colOff>152400</xdr:colOff>
      <xdr:row>80</xdr:row>
      <xdr:rowOff>60960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6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71120</xdr:rowOff>
    </xdr:from>
    <xdr:ext cx="762000" cy="2590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110" cy="35306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令和２年度職員数は、前年度より２人増加して259人となり、人口1,000人当たりの職員数は前年度より0.13人増となっている。類似団体平均との比較では、1.59人少ない状況となっている。</a:t>
          </a:r>
        </a:p>
        <a:p>
          <a:r>
            <a:rPr kumimoji="1" lang="ja-JP" altLang="en-US" sz="1000">
              <a:latin typeface="ＭＳ Ｐゴシック"/>
              <a:ea typeface="ＭＳ Ｐゴシック"/>
            </a:rPr>
            <a:t>　職員数適正化計画値以内において、再任用職員数考慮し、業務量に応じた、適正な人員配置により、行政サービスの低下を招くことがないように取り組んでいく。</a:t>
          </a: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019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123825</xdr:rowOff>
    </xdr:from>
    <xdr:to>
      <xdr:col>81</xdr:col>
      <xdr:colOff>44450</xdr:colOff>
      <xdr:row>66</xdr:row>
      <xdr:rowOff>100330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9375"/>
          <a:ext cx="0" cy="1176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72390</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100330</xdr:rowOff>
    </xdr:from>
    <xdr:to>
      <xdr:col>81</xdr:col>
      <xdr:colOff>133350</xdr:colOff>
      <xdr:row>66</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38735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123825</xdr:rowOff>
    </xdr:from>
    <xdr:to>
      <xdr:col>81</xdr:col>
      <xdr:colOff>133350</xdr:colOff>
      <xdr:row>59</xdr:row>
      <xdr:rowOff>123825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20955</xdr:rowOff>
    </xdr:from>
    <xdr:to>
      <xdr:col>81</xdr:col>
      <xdr:colOff>44450</xdr:colOff>
      <xdr:row>60</xdr:row>
      <xdr:rowOff>26035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079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11430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8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39370</xdr:rowOff>
    </xdr:from>
    <xdr:to>
      <xdr:col>81</xdr:col>
      <xdr:colOff>95250</xdr:colOff>
      <xdr:row>60</xdr:row>
      <xdr:rowOff>140970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20955</xdr:rowOff>
    </xdr:from>
    <xdr:to>
      <xdr:col>77</xdr:col>
      <xdr:colOff>44450</xdr:colOff>
      <xdr:row>60</xdr:row>
      <xdr:rowOff>22225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079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29210</xdr:rowOff>
    </xdr:from>
    <xdr:to>
      <xdr:col>77</xdr:col>
      <xdr:colOff>95250</xdr:colOff>
      <xdr:row>60</xdr:row>
      <xdr:rowOff>130810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115570</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2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15240</xdr:rowOff>
    </xdr:from>
    <xdr:to>
      <xdr:col>72</xdr:col>
      <xdr:colOff>203200</xdr:colOff>
      <xdr:row>60</xdr:row>
      <xdr:rowOff>22225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22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26035</xdr:rowOff>
    </xdr:from>
    <xdr:to>
      <xdr:col>73</xdr:col>
      <xdr:colOff>44450</xdr:colOff>
      <xdr:row>60</xdr:row>
      <xdr:rowOff>127635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112395</xdr:rowOff>
    </xdr:from>
    <xdr:ext cx="762000" cy="25019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93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15240</xdr:rowOff>
    </xdr:from>
    <xdr:to>
      <xdr:col>68</xdr:col>
      <xdr:colOff>152400</xdr:colOff>
      <xdr:row>60</xdr:row>
      <xdr:rowOff>18415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022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29210</xdr:rowOff>
    </xdr:from>
    <xdr:to>
      <xdr:col>68</xdr:col>
      <xdr:colOff>203200</xdr:colOff>
      <xdr:row>60</xdr:row>
      <xdr:rowOff>130810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115570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22225</xdr:rowOff>
    </xdr:from>
    <xdr:to>
      <xdr:col>64</xdr:col>
      <xdr:colOff>152400</xdr:colOff>
      <xdr:row>60</xdr:row>
      <xdr:rowOff>123825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109220</xdr:rowOff>
    </xdr:from>
    <xdr:ext cx="762000" cy="25146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6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19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19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19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19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19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146685</xdr:rowOff>
    </xdr:from>
    <xdr:to>
      <xdr:col>81</xdr:col>
      <xdr:colOff>95250</xdr:colOff>
      <xdr:row>60</xdr:row>
      <xdr:rowOff>76835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67945</xdr:rowOff>
    </xdr:from>
    <xdr:ext cx="762000" cy="2584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83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141605</xdr:rowOff>
    </xdr:from>
    <xdr:to>
      <xdr:col>77</xdr:col>
      <xdr:colOff>95250</xdr:colOff>
      <xdr:row>60</xdr:row>
      <xdr:rowOff>71755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81915</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26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143510</xdr:rowOff>
    </xdr:from>
    <xdr:to>
      <xdr:col>73</xdr:col>
      <xdr:colOff>44450</xdr:colOff>
      <xdr:row>60</xdr:row>
      <xdr:rowOff>73025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83185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135890</xdr:rowOff>
    </xdr:from>
    <xdr:to>
      <xdr:col>68</xdr:col>
      <xdr:colOff>203200</xdr:colOff>
      <xdr:row>60</xdr:row>
      <xdr:rowOff>66040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76200</xdr:rowOff>
    </xdr:from>
    <xdr:ext cx="762000" cy="25019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203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139065</xdr:rowOff>
    </xdr:from>
    <xdr:to>
      <xdr:col>64</xdr:col>
      <xdr:colOff>152400</xdr:colOff>
      <xdr:row>60</xdr:row>
      <xdr:rowOff>69215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79375</xdr:rowOff>
    </xdr:from>
    <xdr:ext cx="762000" cy="2584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3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110"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実質公債費比率は、前年度から0.1ポイント減少して6.8％となり、類似団体平均を下回っている。</a:t>
          </a: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分母では、普通交付税額等が大きく増加したことにより、前年度から284百万円増加した。</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32385</xdr:rowOff>
    </xdr:from>
    <xdr:ext cx="762000" cy="25019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47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99060</xdr:rowOff>
    </xdr:from>
    <xdr:to>
      <xdr:col>81</xdr:col>
      <xdr:colOff>44450</xdr:colOff>
      <xdr:row>45</xdr:row>
      <xdr:rowOff>24130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126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167640</xdr:rowOff>
    </xdr:from>
    <xdr:ext cx="762000" cy="250190"/>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11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24130</xdr:rowOff>
    </xdr:from>
    <xdr:to>
      <xdr:col>81</xdr:col>
      <xdr:colOff>133350</xdr:colOff>
      <xdr:row>45</xdr:row>
      <xdr:rowOff>24130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13970</xdr:rowOff>
    </xdr:from>
    <xdr:ext cx="762000" cy="259080"/>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99060</xdr:rowOff>
    </xdr:from>
    <xdr:to>
      <xdr:col>81</xdr:col>
      <xdr:colOff>133350</xdr:colOff>
      <xdr:row>36</xdr:row>
      <xdr:rowOff>99060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36195</xdr:rowOff>
    </xdr:from>
    <xdr:to>
      <xdr:col>81</xdr:col>
      <xdr:colOff>44450</xdr:colOff>
      <xdr:row>41</xdr:row>
      <xdr:rowOff>46355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656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148590</xdr:rowOff>
    </xdr:from>
    <xdr:ext cx="762000" cy="259080"/>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178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5080</xdr:rowOff>
    </xdr:from>
    <xdr:to>
      <xdr:col>81</xdr:col>
      <xdr:colOff>95250</xdr:colOff>
      <xdr:row>42</xdr:row>
      <xdr:rowOff>106680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46355</xdr:rowOff>
    </xdr:from>
    <xdr:to>
      <xdr:col>77</xdr:col>
      <xdr:colOff>44450</xdr:colOff>
      <xdr:row>41</xdr:row>
      <xdr:rowOff>46355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075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14605</xdr:rowOff>
    </xdr:from>
    <xdr:to>
      <xdr:col>77</xdr:col>
      <xdr:colOff>95250</xdr:colOff>
      <xdr:row>42</xdr:row>
      <xdr:rowOff>116205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100965</xdr:rowOff>
    </xdr:from>
    <xdr:ext cx="736600" cy="25019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018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15875</xdr:rowOff>
    </xdr:from>
    <xdr:to>
      <xdr:col>72</xdr:col>
      <xdr:colOff>203200</xdr:colOff>
      <xdr:row>41</xdr:row>
      <xdr:rowOff>46355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0453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5080</xdr:rowOff>
    </xdr:from>
    <xdr:to>
      <xdr:col>73</xdr:col>
      <xdr:colOff>44450</xdr:colOff>
      <xdr:row>42</xdr:row>
      <xdr:rowOff>106680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91440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9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6350</xdr:rowOff>
    </xdr:from>
    <xdr:to>
      <xdr:col>68</xdr:col>
      <xdr:colOff>152400</xdr:colOff>
      <xdr:row>41</xdr:row>
      <xdr:rowOff>15875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0358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24765</xdr:rowOff>
    </xdr:from>
    <xdr:to>
      <xdr:col>68</xdr:col>
      <xdr:colOff>203200</xdr:colOff>
      <xdr:row>42</xdr:row>
      <xdr:rowOff>126365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111125</xdr:rowOff>
    </xdr:from>
    <xdr:ext cx="762000" cy="25019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120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55245</xdr:rowOff>
    </xdr:from>
    <xdr:to>
      <xdr:col>64</xdr:col>
      <xdr:colOff>152400</xdr:colOff>
      <xdr:row>42</xdr:row>
      <xdr:rowOff>156845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141605</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156845</xdr:rowOff>
    </xdr:from>
    <xdr:to>
      <xdr:col>81</xdr:col>
      <xdr:colOff>95250</xdr:colOff>
      <xdr:row>41</xdr:row>
      <xdr:rowOff>86995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1905</xdr:rowOff>
    </xdr:from>
    <xdr:ext cx="762000" cy="259080"/>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5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167005</xdr:rowOff>
    </xdr:from>
    <xdr:to>
      <xdr:col>77</xdr:col>
      <xdr:colOff>95250</xdr:colOff>
      <xdr:row>41</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2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107315</xdr:rowOff>
    </xdr:from>
    <xdr:ext cx="7366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793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167005</xdr:rowOff>
    </xdr:from>
    <xdr:to>
      <xdr:col>73</xdr:col>
      <xdr:colOff>44450</xdr:colOff>
      <xdr:row>41</xdr:row>
      <xdr:rowOff>97790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2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107315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9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136525</xdr:rowOff>
    </xdr:from>
    <xdr:to>
      <xdr:col>68</xdr:col>
      <xdr:colOff>203200</xdr:colOff>
      <xdr:row>41</xdr:row>
      <xdr:rowOff>66675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76835</xdr:rowOff>
    </xdr:from>
    <xdr:ext cx="762000" cy="25019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7633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126365</xdr:rowOff>
    </xdr:from>
    <xdr:to>
      <xdr:col>64</xdr:col>
      <xdr:colOff>152400</xdr:colOff>
      <xdr:row>41</xdr:row>
      <xdr:rowOff>56515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66675</xdr:rowOff>
    </xdr:from>
    <xdr:ext cx="762000" cy="25019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7532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110" cy="35877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将来負担比率は、前年度から6.0ポイント増加して66.0％となり、類似団体平均を上回っている。</a:t>
          </a: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分母では、標準財政規模が大きく増加したことにより、前年度から284百万円増加したものの、分子では、地方債現在高の増加や充当可能財源等の減少により、前年度から650百万円増加した。</a:t>
          </a:r>
        </a:p>
        <a:p>
          <a:r>
            <a:rPr kumimoji="1" lang="ja-JP" altLang="en-US" sz="1000">
              <a:solidFill>
                <a:sysClr val="windowText" lastClr="000000"/>
              </a:solidFill>
              <a:latin typeface="ＭＳ Ｐゴシック"/>
              <a:ea typeface="ＭＳ Ｐゴシック"/>
            </a:rPr>
            <a:t>　今後、天王市民センター（仮称）や天王こども園（仮称）といった大型の公共施設等整備事業実施による地方債現在高の増加や充当可能基金の経常的な活用により、将来負担比率は上昇すると見込まれるが、行財政改革に基づく歳入確保及び歳出削減に早急に取り組んでいく。</a:t>
          </a:r>
        </a:p>
      </xdr:txBody>
    </xdr:sp>
    <xdr:clientData/>
  </xdr:twoCellAnchor>
  <xdr:oneCellAnchor>
    <xdr:from>
      <xdr:col>61</xdr:col>
      <xdr:colOff>6350</xdr:colOff>
      <xdr:row>10</xdr:row>
      <xdr:rowOff>63500</xdr:rowOff>
    </xdr:from>
    <xdr:ext cx="298450" cy="21717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019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80010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455"/>
          <a:ext cx="0" cy="1652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52070</xdr:rowOff>
    </xdr:from>
    <xdr:ext cx="762000" cy="25146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95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80010</xdr:rowOff>
    </xdr:from>
    <xdr:to>
      <xdr:col>81</xdr:col>
      <xdr:colOff>133350</xdr:colOff>
      <xdr:row>23</xdr:row>
      <xdr:rowOff>80010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88900</xdr:rowOff>
    </xdr:from>
    <xdr:to>
      <xdr:col>81</xdr:col>
      <xdr:colOff>44450</xdr:colOff>
      <xdr:row>18</xdr:row>
      <xdr:rowOff>169545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1750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29210</xdr:rowOff>
    </xdr:from>
    <xdr:ext cx="762000" cy="251460"/>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6009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12065</xdr:rowOff>
    </xdr:from>
    <xdr:to>
      <xdr:col>81</xdr:col>
      <xdr:colOff>95250</xdr:colOff>
      <xdr:row>16</xdr:row>
      <xdr:rowOff>113665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5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67310</xdr:rowOff>
    </xdr:from>
    <xdr:to>
      <xdr:col>77</xdr:col>
      <xdr:colOff>44450</xdr:colOff>
      <xdr:row>18</xdr:row>
      <xdr:rowOff>88900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1534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95250</xdr:rowOff>
    </xdr:from>
    <xdr:to>
      <xdr:col>77</xdr:col>
      <xdr:colOff>95250</xdr:colOff>
      <xdr:row>17</xdr:row>
      <xdr:rowOff>25400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35560</xdr:rowOff>
    </xdr:from>
    <xdr:ext cx="7366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0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67310</xdr:rowOff>
    </xdr:from>
    <xdr:to>
      <xdr:col>72</xdr:col>
      <xdr:colOff>203200</xdr:colOff>
      <xdr:row>18</xdr:row>
      <xdr:rowOff>103505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1534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84455</xdr:rowOff>
    </xdr:from>
    <xdr:to>
      <xdr:col>73</xdr:col>
      <xdr:colOff>44450</xdr:colOff>
      <xdr:row>17</xdr:row>
      <xdr:rowOff>14605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2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24765</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9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47625</xdr:rowOff>
    </xdr:from>
    <xdr:to>
      <xdr:col>68</xdr:col>
      <xdr:colOff>152400</xdr:colOff>
      <xdr:row>18</xdr:row>
      <xdr:rowOff>103505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1337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81915</xdr:rowOff>
    </xdr:from>
    <xdr:to>
      <xdr:col>68</xdr:col>
      <xdr:colOff>203200</xdr:colOff>
      <xdr:row>17</xdr:row>
      <xdr:rowOff>12065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22225</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7620</xdr:rowOff>
    </xdr:from>
    <xdr:ext cx="762000" cy="25019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79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118745</xdr:rowOff>
    </xdr:from>
    <xdr:to>
      <xdr:col>81</xdr:col>
      <xdr:colOff>95250</xdr:colOff>
      <xdr:row>19</xdr:row>
      <xdr:rowOff>48895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2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90805</xdr:rowOff>
    </xdr:from>
    <xdr:ext cx="762000" cy="2584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176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38100</xdr:rowOff>
    </xdr:from>
    <xdr:to>
      <xdr:col>77</xdr:col>
      <xdr:colOff>95250</xdr:colOff>
      <xdr:row>18</xdr:row>
      <xdr:rowOff>139700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124460</xdr:rowOff>
    </xdr:from>
    <xdr:ext cx="7366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21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16510</xdr:rowOff>
    </xdr:from>
    <xdr:to>
      <xdr:col>73</xdr:col>
      <xdr:colOff>44450</xdr:colOff>
      <xdr:row>18</xdr:row>
      <xdr:rowOff>118110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1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102870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18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52705</xdr:rowOff>
    </xdr:from>
    <xdr:to>
      <xdr:col>68</xdr:col>
      <xdr:colOff>203200</xdr:colOff>
      <xdr:row>18</xdr:row>
      <xdr:rowOff>154940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13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139065</xdr:rowOff>
    </xdr:from>
    <xdr:ext cx="762000"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22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168275</xdr:rowOff>
    </xdr:from>
    <xdr:to>
      <xdr:col>64</xdr:col>
      <xdr:colOff>152400</xdr:colOff>
      <xdr:row>18</xdr:row>
      <xdr:rowOff>98425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83185</xdr:rowOff>
    </xdr:from>
    <xdr:ext cx="762000" cy="259080"/>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69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32,287
32,206
97.72
21,770,991
20,775,397
928,472
9,706,071
19,034,720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66.0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746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7580" cy="25019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261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89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人件費は、前年度から3.3ポイント減少して22.5％となり、類似団体平均を下回っている。</a:t>
          </a:r>
        </a:p>
        <a:p>
          <a:r>
            <a:rPr kumimoji="1" lang="ja-JP" altLang="en-US" sz="1000">
              <a:solidFill>
                <a:sysClr val="windowText" lastClr="000000"/>
              </a:solidFill>
              <a:latin typeface="ＭＳ Ｐゴシック"/>
              <a:ea typeface="ＭＳ Ｐゴシック"/>
            </a:rPr>
            <a:t>　主な要因は、会計年度任用職員制度の開始にあたり、業務体制を見直し外部委託を推進したことによる216千円の減少である。</a:t>
          </a:r>
        </a:p>
        <a:p>
          <a:r>
            <a:rPr kumimoji="1" lang="ja-JP" altLang="en-US" sz="1000">
              <a:solidFill>
                <a:sysClr val="windowText" lastClr="000000"/>
              </a:solidFill>
              <a:latin typeface="ＭＳ Ｐゴシック"/>
              <a:ea typeface="ＭＳ Ｐゴシック"/>
            </a:rPr>
            <a:t>　今後、会計年度任用職員制度の開始にあたって、業務体制を見直し外部委託を推進したものの、人件費の抑制を上回る物件費の増が見込まれることから、業務体制の見直しを行う。</a:t>
          </a:r>
        </a:p>
      </xdr:txBody>
    </xdr:sp>
    <xdr:clientData/>
  </xdr:twoCellAnchor>
  <xdr:oneCellAnchor>
    <xdr:from>
      <xdr:col>3</xdr:col>
      <xdr:colOff>123825</xdr:colOff>
      <xdr:row>29</xdr:row>
      <xdr:rowOff>107950</xdr:rowOff>
    </xdr:from>
    <xdr:ext cx="28956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11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11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11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11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11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11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110"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121920</xdr:rowOff>
    </xdr:from>
    <xdr:ext cx="762000" cy="25019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34290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2000"/>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46990</xdr:rowOff>
    </xdr:from>
    <xdr:ext cx="72771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0484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1270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20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62230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1270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39370</xdr:rowOff>
    </xdr:from>
    <xdr:ext cx="75311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972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31750</xdr:rowOff>
    </xdr:from>
    <xdr:ext cx="753110" cy="25019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0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11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149860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128270</xdr:rowOff>
    </xdr:from>
    <xdr:ext cx="72771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290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67310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36830</xdr:rowOff>
    </xdr:from>
    <xdr:ext cx="75311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375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40640</xdr:rowOff>
    </xdr:from>
    <xdr:ext cx="753110" cy="25146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1284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物件費は、前年度から1.9ポイント増加して13.7％となり、類似団体平均を上回っている。</a:t>
          </a:r>
        </a:p>
        <a:p>
          <a:r>
            <a:rPr kumimoji="1" lang="ja-JP" altLang="en-US" sz="1000">
              <a:solidFill>
                <a:sysClr val="windowText" lastClr="000000"/>
              </a:solidFill>
              <a:latin typeface="ＭＳ Ｐゴシック"/>
              <a:ea typeface="ＭＳ Ｐゴシック"/>
            </a:rPr>
            <a:t>　主な要因は、会計年度任用職員制度の開始にあたり、業務体制を見直し外部委託を推進したことによる376千円増加、学校タブレット端末等整備による備品206百万円増加である。</a:t>
          </a:r>
        </a:p>
        <a:p>
          <a:r>
            <a:rPr kumimoji="1" lang="ja-JP" altLang="en-US" sz="1000">
              <a:solidFill>
                <a:sysClr val="windowText" lastClr="000000"/>
              </a:solidFill>
              <a:latin typeface="ＭＳ Ｐゴシック"/>
              <a:ea typeface="ＭＳ Ｐゴシック"/>
            </a:rPr>
            <a:t>　会計年度任用職員制度の開始に関連して、これまで非常勤職員が担ってきた一部の業務について外部委託を推進したものの、人件費抑制を上回るコスト増が見込まれるため、業務体制の見直しを行う。</a:t>
          </a:r>
        </a:p>
        <a:p>
          <a:endParaRPr/>
        </a:p>
      </xdr:txBody>
    </xdr:sp>
    <xdr:clientData/>
  </xdr:twoCellAnchor>
  <xdr:oneCellAnchor>
    <xdr:from>
      <xdr:col>62</xdr:col>
      <xdr:colOff>6350</xdr:colOff>
      <xdr:row>9</xdr:row>
      <xdr:rowOff>107950</xdr:rowOff>
    </xdr:from>
    <xdr:ext cx="28956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110"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11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11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110"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11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11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110" cy="25019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86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167640</xdr:rowOff>
    </xdr:from>
    <xdr:ext cx="762000" cy="25019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821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142240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06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8890</xdr:rowOff>
    </xdr:from>
    <xdr:ext cx="762000" cy="25019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064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5080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0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132080</xdr:rowOff>
    </xdr:from>
    <xdr:ext cx="736600" cy="25146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752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153670</xdr:rowOff>
    </xdr:from>
    <xdr:to>
      <xdr:col>73</xdr:col>
      <xdr:colOff>180975</xdr:colOff>
      <xdr:row>16</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5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147320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153670</xdr:rowOff>
    </xdr:from>
    <xdr:to>
      <xdr:col>69</xdr:col>
      <xdr:colOff>92075</xdr:colOff>
      <xdr:row>15</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25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116840</xdr:rowOff>
    </xdr:from>
    <xdr:ext cx="75311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0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101600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11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11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11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63500</xdr:rowOff>
    </xdr:from>
    <xdr:ext cx="762000" cy="25146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58420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8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66040</xdr:rowOff>
    </xdr:from>
    <xdr:ext cx="762000" cy="25019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6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43180</xdr:rowOff>
    </xdr:from>
    <xdr:ext cx="753110" cy="25019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348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50800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扶助費は、前年度から0.1ポイント減少して9.3％となり、類似団体平均を下回っている。</a:t>
          </a: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主な要因は、経常的経費全体の増加が、介護給付費・訓練等給付費や障害児通所給付費の増加を上回ったためである。</a:t>
          </a:r>
        </a:p>
        <a:p>
          <a:r>
            <a:rPr kumimoji="1" lang="ja-JP" altLang="en-US" sz="1000">
              <a:solidFill>
                <a:sysClr val="windowText" lastClr="000000"/>
              </a:solidFill>
              <a:latin typeface="ＭＳ Ｐゴシック"/>
              <a:ea typeface="ＭＳ Ｐゴシック"/>
            </a:rPr>
            <a:t>　今後、障害児通所給付費等の経常的給付費の増加傾向が続くと見込まれるが、扶助費事業の見直し（縮減・廃止）を行うことで、適切な支出に努めていく。</a:t>
          </a:r>
        </a:p>
      </xdr:txBody>
    </xdr:sp>
    <xdr:clientData/>
  </xdr:twoCellAnchor>
  <xdr:oneCellAnchor>
    <xdr:from>
      <xdr:col>3</xdr:col>
      <xdr:colOff>123825</xdr:colOff>
      <xdr:row>49</xdr:row>
      <xdr:rowOff>107950</xdr:rowOff>
    </xdr:from>
    <xdr:ext cx="28956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110" cy="25019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499110"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1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499110" cy="2501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499110" cy="25019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1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9110" cy="2501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499110" cy="25019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1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499110" cy="2501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499110" cy="25019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1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110" cy="25019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812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60960</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127635</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7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853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162560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92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805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27710" cy="25146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0186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50800</xdr:rowOff>
    </xdr:from>
    <xdr:to>
      <xdr:col>15</xdr:col>
      <xdr:colOff>98425</xdr:colOff>
      <xdr:row>55</xdr:row>
      <xdr:rowOff>79375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805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79375</xdr:rowOff>
    </xdr:from>
    <xdr:to>
      <xdr:col>11</xdr:col>
      <xdr:colOff>9525</xdr:colOff>
      <xdr:row>55</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091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29210</xdr:rowOff>
    </xdr:from>
    <xdr:to>
      <xdr:col>11</xdr:col>
      <xdr:colOff>60325</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114935</xdr:rowOff>
    </xdr:from>
    <xdr:ext cx="75311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1613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105410</xdr:rowOff>
    </xdr:from>
    <xdr:ext cx="75311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066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11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121285</xdr:rowOff>
    </xdr:from>
    <xdr:ext cx="762000" cy="25082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795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54610</xdr:rowOff>
    </xdr:from>
    <xdr:ext cx="727710" cy="25019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1291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111760</xdr:rowOff>
    </xdr:from>
    <xdr:ext cx="762000" cy="25019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98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29210</xdr:rowOff>
    </xdr:from>
    <xdr:to>
      <xdr:col>11</xdr:col>
      <xdr:colOff>60325</xdr:colOff>
      <xdr:row>55</xdr:row>
      <xdr:rowOff>130175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140335</xdr:rowOff>
    </xdr:from>
    <xdr:ext cx="75311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2718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149860</xdr:rowOff>
    </xdr:from>
    <xdr:ext cx="753110"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367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　その他の内訳は維持補修費、投資及び出資金・貸付金及び繰出金であるが、前年度から0.2ポイント低下して14.2％となり、類似団体平均と同水準となっている。</a:t>
          </a:r>
        </a:p>
        <a:p>
          <a:r>
            <a:rPr kumimoji="1" lang="ja-JP" altLang="en-US" sz="900">
              <a:solidFill>
                <a:sysClr val="windowText" lastClr="000000"/>
              </a:solidFill>
              <a:latin typeface="ＭＳ Ｐゴシック"/>
              <a:ea typeface="ＭＳ Ｐゴシック"/>
            </a:rPr>
            <a:t>　維持補修費は、ごみ処理施設の修繕料減少などにより、前年度から3百万円減少した。</a:t>
          </a:r>
        </a:p>
        <a:p>
          <a:r>
            <a:rPr kumimoji="1" lang="ja-JP" altLang="en-US" sz="900">
              <a:solidFill>
                <a:sysClr val="windowText" lastClr="000000"/>
              </a:solidFill>
              <a:latin typeface="ＭＳ Ｐゴシック"/>
              <a:ea typeface="ＭＳ Ｐゴシック"/>
            </a:rPr>
            <a:t>　繰出金は、介護保険事業特別会計への繰出金増加などにより、53百万円増加した。</a:t>
          </a:r>
        </a:p>
        <a:p>
          <a:r>
            <a:rPr lang="ja-JP" altLang="en-US" sz="900">
              <a:solidFill>
                <a:sysClr val="windowText" lastClr="000000"/>
              </a:solidFill>
              <a:latin typeface="ＭＳ Ｐゴシック"/>
              <a:ea typeface="ＭＳ Ｐゴシック"/>
            </a:rPr>
            <a:t>　経常的経費全体の増加が、その他の増加を上回ったため、比率では減少している。</a:t>
          </a:r>
        </a:p>
        <a:p>
          <a:r>
            <a:rPr kumimoji="1" lang="ja-JP" altLang="en-US" sz="900">
              <a:solidFill>
                <a:sysClr val="windowText" lastClr="000000"/>
              </a:solidFill>
              <a:latin typeface="ＭＳ Ｐゴシック"/>
              <a:ea typeface="ＭＳ Ｐゴシック"/>
            </a:rPr>
            <a:t>　今後、維持補修費については、公共施設等総合管理計画等に基づき施設数の削減による経費抑制に努めるとともに、繰出金については、各特別会計における経常事業の見直しを行うことで支出の抑制に務めていく。</a:t>
          </a:r>
        </a:p>
      </xdr:txBody>
    </xdr:sp>
    <xdr:clientData/>
  </xdr:twoCellAnchor>
  <xdr:oneCellAnchor>
    <xdr:from>
      <xdr:col>62</xdr:col>
      <xdr:colOff>6350</xdr:colOff>
      <xdr:row>49</xdr:row>
      <xdr:rowOff>107950</xdr:rowOff>
    </xdr:from>
    <xdr:ext cx="28956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110" cy="25019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11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11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110" cy="25019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11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110"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110" cy="25019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10160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409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80010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9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60</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66300"/>
          <a:ext cx="889000" cy="622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168910</xdr:rowOff>
    </xdr:from>
    <xdr:ext cx="736600" cy="25019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415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101600</xdr:rowOff>
    </xdr:from>
    <xdr:to>
      <xdr:col>73</xdr:col>
      <xdr:colOff>180975</xdr:colOff>
      <xdr:row>61</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886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86360</xdr:rowOff>
    </xdr:from>
    <xdr:ext cx="762000" cy="25146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7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0</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870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99060</xdr:rowOff>
    </xdr:from>
    <xdr:ext cx="753110" cy="25019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11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11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11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60960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5019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843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50800</xdr:rowOff>
    </xdr:from>
    <xdr:to>
      <xdr:col>74</xdr:col>
      <xdr:colOff>31750</xdr:colOff>
      <xdr:row>60</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137160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67310</xdr:rowOff>
    </xdr:from>
    <xdr:ext cx="75311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257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35560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2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補助費等は、前年度から1.0ポイント減少して16.0％となり、類似団体平均を上回っている。</a:t>
          </a:r>
        </a:p>
        <a:p>
          <a:r>
            <a:rPr kumimoji="1" lang="ja-JP" altLang="en-US" sz="1000">
              <a:solidFill>
                <a:sysClr val="windowText" lastClr="000000"/>
              </a:solidFill>
              <a:latin typeface="ＭＳ Ｐゴシック"/>
              <a:ea typeface="ＭＳ Ｐゴシック"/>
            </a:rPr>
            <a:t>　主な要因は、生活保護費国庫負担金返還金44百万円減少、新型コロナウイルス感染症の影響による児童生徒派遣費等補助金11百万円減少である。</a:t>
          </a:r>
        </a:p>
        <a:p>
          <a:r>
            <a:rPr kumimoji="1" lang="ja-JP" altLang="en-US" sz="1000">
              <a:solidFill>
                <a:sysClr val="windowText" lastClr="000000"/>
              </a:solidFill>
              <a:latin typeface="ＭＳ Ｐゴシック"/>
              <a:ea typeface="ＭＳ Ｐゴシック"/>
            </a:rPr>
            <a:t>　今後、単独の補助事業の見直し（縮減・廃止）を行うことで、適切な支出に努めていく。</a:t>
          </a:r>
        </a:p>
      </xdr:txBody>
    </xdr:sp>
    <xdr:clientData/>
  </xdr:twoCellAnchor>
  <xdr:oneCellAnchor>
    <xdr:from>
      <xdr:col>62</xdr:col>
      <xdr:colOff>6350</xdr:colOff>
      <xdr:row>29</xdr:row>
      <xdr:rowOff>107950</xdr:rowOff>
    </xdr:from>
    <xdr:ext cx="28956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110"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110"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110"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110"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110"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39</xdr:row>
      <xdr:rowOff>166370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94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137795</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2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166370</xdr:rowOff>
    </xdr:from>
    <xdr:to>
      <xdr:col>82</xdr:col>
      <xdr:colOff>196850</xdr:colOff>
      <xdr:row>39</xdr:row>
      <xdr:rowOff>166370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5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592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161290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6350</xdr:rowOff>
    </xdr:from>
    <xdr:to>
      <xdr:col>78</xdr:col>
      <xdr:colOff>69850</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0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16510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1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168275</xdr:rowOff>
    </xdr:from>
    <xdr:to>
      <xdr:col>73</xdr:col>
      <xdr:colOff>180975</xdr:colOff>
      <xdr:row>37</xdr:row>
      <xdr:rowOff>6350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40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142240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135890</xdr:rowOff>
    </xdr:from>
    <xdr:to>
      <xdr:col>69</xdr:col>
      <xdr:colOff>92075</xdr:colOff>
      <xdr:row>36</xdr:row>
      <xdr:rowOff>168275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08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123190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133350</xdr:rowOff>
    </xdr:from>
    <xdr:ext cx="753110" cy="25019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6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21590</xdr:rowOff>
    </xdr:from>
    <xdr:to>
      <xdr:col>65</xdr:col>
      <xdr:colOff>53975</xdr:colOff>
      <xdr:row>36</xdr:row>
      <xdr:rowOff>123190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133350</xdr:rowOff>
    </xdr:from>
    <xdr:ext cx="762000" cy="25019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6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11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11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11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36830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25400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4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126365</xdr:rowOff>
    </xdr:from>
    <xdr:to>
      <xdr:col>74</xdr:col>
      <xdr:colOff>31750</xdr:colOff>
      <xdr:row>37</xdr:row>
      <xdr:rowOff>56515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41275</xdr:rowOff>
    </xdr:from>
    <xdr:ext cx="762000" cy="25082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117475</xdr:rowOff>
    </xdr:from>
    <xdr:to>
      <xdr:col>69</xdr:col>
      <xdr:colOff>142875</xdr:colOff>
      <xdr:row>37</xdr:row>
      <xdr:rowOff>47625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32385</xdr:rowOff>
    </xdr:from>
    <xdr:ext cx="753110" cy="25019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7603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solidFill>
                <a:sysClr val="windowText" lastClr="000000"/>
              </a:solidFill>
              <a:latin typeface="ＭＳ Ｐゴシック"/>
              <a:ea typeface="ＭＳ Ｐゴシック"/>
            </a:rPr>
            <a:t>公債費は、前年度から0.2ポイント減少して18..6％であるが、類似団体平均を上回っている。</a:t>
          </a:r>
        </a:p>
        <a:p>
          <a:r>
            <a:rPr lang="ja-JP" altLang="en-US" sz="1000">
              <a:solidFill>
                <a:sysClr val="windowText" lastClr="000000"/>
              </a:solidFill>
              <a:latin typeface="ＭＳ Ｐゴシック"/>
              <a:ea typeface="ＭＳ Ｐゴシック"/>
            </a:rPr>
            <a:t>　主な要因は、繰上償還の実施により46百万円減少したものの、学校施設整備事業等の大型普通建設事業に係る元金償還が開始したことによる。</a:t>
          </a:r>
        </a:p>
        <a:p>
          <a:r>
            <a:rPr lang="ja-JP" altLang="en-US" sz="1000">
              <a:solidFill>
                <a:sysClr val="windowText" lastClr="000000"/>
              </a:solidFill>
              <a:latin typeface="ＭＳ Ｐゴシック"/>
              <a:ea typeface="ＭＳ Ｐゴシック"/>
            </a:rPr>
            <a:t>　今後、天王市民センター（仮称）や天王こども園（仮称）といった大型の公共施設等整備事業実施により、比率はさらに上昇すると見込まれるが、地方債の繰上償還を着実に実施することで、元利償還金及び地方債残高の抑制に努めていく。</a:t>
          </a:r>
        </a:p>
        <a:p>
          <a:endParaRPr/>
        </a:p>
      </xdr:txBody>
    </xdr:sp>
    <xdr:clientData/>
  </xdr:twoCellAnchor>
  <xdr:oneCellAnchor>
    <xdr:from>
      <xdr:col>3</xdr:col>
      <xdr:colOff>123825</xdr:colOff>
      <xdr:row>69</xdr:row>
      <xdr:rowOff>107950</xdr:rowOff>
    </xdr:from>
    <xdr:ext cx="28956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110" cy="25019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911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911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9110" cy="25019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911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911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110" cy="25019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561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0190"/>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26670</xdr:rowOff>
    </xdr:from>
    <xdr:ext cx="762000" cy="259080"/>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5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149860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648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31750</xdr:rowOff>
    </xdr:from>
    <xdr:ext cx="762000" cy="25019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89050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15240</xdr:rowOff>
    </xdr:from>
    <xdr:to>
      <xdr:col>24</xdr:col>
      <xdr:colOff>76200</xdr:colOff>
      <xdr:row>76</xdr:row>
      <xdr:rowOff>116840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149860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267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149860</xdr:rowOff>
    </xdr:from>
    <xdr:ext cx="72771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371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50800</xdr:rowOff>
    </xdr:from>
    <xdr:to>
      <xdr:col>15</xdr:col>
      <xdr:colOff>98425</xdr:colOff>
      <xdr:row>76</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81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154940</xdr:rowOff>
    </xdr:from>
    <xdr:ext cx="762000" cy="25146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851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39370</xdr:rowOff>
    </xdr:from>
    <xdr:to>
      <xdr:col>11</xdr:col>
      <xdr:colOff>9525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981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154940</xdr:rowOff>
    </xdr:from>
    <xdr:ext cx="753110" cy="25146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8514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60960</xdr:rowOff>
    </xdr:from>
    <xdr:to>
      <xdr:col>6</xdr:col>
      <xdr:colOff>171450</xdr:colOff>
      <xdr:row>76</xdr:row>
      <xdr:rowOff>162560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147320</xdr:rowOff>
    </xdr:from>
    <xdr:ext cx="75311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75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11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55880</xdr:rowOff>
    </xdr:from>
    <xdr:ext cx="762000" cy="25908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8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99060</xdr:rowOff>
    </xdr:from>
    <xdr:to>
      <xdr:col>20</xdr:col>
      <xdr:colOff>38100</xdr:colOff>
      <xdr:row>77</xdr:row>
      <xdr:rowOff>29210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13970</xdr:rowOff>
    </xdr:from>
    <xdr:ext cx="72771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156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157480</xdr:rowOff>
    </xdr:from>
    <xdr:ext cx="762000" cy="25019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44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111760</xdr:rowOff>
    </xdr:from>
    <xdr:ext cx="753110" cy="25019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990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100330</xdr:rowOff>
    </xdr:from>
    <xdr:ext cx="753110" cy="25019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1618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公債費以外の経常経費について、前年度から2.7ポイント減少して75.6％となり、類似団体平均を上回っている。</a:t>
          </a:r>
        </a:p>
        <a:p>
          <a:r>
            <a:rPr kumimoji="1" lang="ja-JP" altLang="en-US" sz="1000">
              <a:solidFill>
                <a:sysClr val="windowText" lastClr="000000"/>
              </a:solidFill>
              <a:latin typeface="ＭＳ Ｐゴシック"/>
              <a:ea typeface="ＭＳ Ｐゴシック"/>
            </a:rPr>
            <a:t>　主な要因は、物件費では会計年度任用職員開始にあたり、外部委託等を推進したことによる経常一般財源の増加である。</a:t>
          </a:r>
        </a:p>
        <a:p>
          <a:r>
            <a:rPr kumimoji="1" lang="ja-JP" altLang="en-US" sz="1000">
              <a:solidFill>
                <a:sysClr val="windowText" lastClr="000000"/>
              </a:solidFill>
              <a:latin typeface="ＭＳ Ｐゴシック"/>
              <a:ea typeface="ＭＳ Ｐゴシック"/>
            </a:rPr>
            <a:t>　今後、業務体制の各種事業の見直し（縮減・廃止）を行うことで、経常経費の抑制に努めていく。</a:t>
          </a:r>
        </a:p>
      </xdr:txBody>
    </xdr:sp>
    <xdr:clientData/>
  </xdr:twoCellAnchor>
  <xdr:oneCellAnchor>
    <xdr:from>
      <xdr:col>62</xdr:col>
      <xdr:colOff>6350</xdr:colOff>
      <xdr:row>69</xdr:row>
      <xdr:rowOff>107950</xdr:rowOff>
    </xdr:from>
    <xdr:ext cx="289560"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110" cy="25019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110"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110"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110" cy="25019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110" cy="25019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110" cy="25019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78740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50800</xdr:rowOff>
    </xdr:from>
    <xdr:ext cx="762000" cy="259080"/>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3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78740</xdr:rowOff>
    </xdr:from>
    <xdr:to>
      <xdr:col>82</xdr:col>
      <xdr:colOff>196850</xdr:colOff>
      <xdr:row>81</xdr:row>
      <xdr:rowOff>78740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6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0190"/>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101600</xdr:rowOff>
    </xdr:from>
    <xdr:to>
      <xdr:col>82</xdr:col>
      <xdr:colOff>107950</xdr:colOff>
      <xdr:row>78</xdr:row>
      <xdr:rowOff>53975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0325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63500</xdr:rowOff>
    </xdr:from>
    <xdr:ext cx="762000" cy="251460"/>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3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46355</xdr:rowOff>
    </xdr:from>
    <xdr:to>
      <xdr:col>82</xdr:col>
      <xdr:colOff>158750</xdr:colOff>
      <xdr:row>77</xdr:row>
      <xdr:rowOff>147955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35560</xdr:rowOff>
    </xdr:from>
    <xdr:to>
      <xdr:col>78</xdr:col>
      <xdr:colOff>69850</xdr:colOff>
      <xdr:row>78</xdr:row>
      <xdr:rowOff>53975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086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96520</xdr:rowOff>
    </xdr:from>
    <xdr:to>
      <xdr:col>78</xdr:col>
      <xdr:colOff>120650</xdr:colOff>
      <xdr:row>78</xdr:row>
      <xdr:rowOff>26670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36830</xdr:rowOff>
    </xdr:from>
    <xdr:ext cx="7366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6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35560</xdr:rowOff>
    </xdr:from>
    <xdr:to>
      <xdr:col>73</xdr:col>
      <xdr:colOff>180975</xdr:colOff>
      <xdr:row>78</xdr:row>
      <xdr:rowOff>44450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086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55880</xdr:rowOff>
    </xdr:from>
    <xdr:to>
      <xdr:col>74</xdr:col>
      <xdr:colOff>31750</xdr:colOff>
      <xdr:row>77</xdr:row>
      <xdr:rowOff>157480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167640</xdr:rowOff>
    </xdr:from>
    <xdr:ext cx="762000" cy="25019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263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44450</xdr:rowOff>
    </xdr:from>
    <xdr:to>
      <xdr:col>69</xdr:col>
      <xdr:colOff>92075</xdr:colOff>
      <xdr:row>78</xdr:row>
      <xdr:rowOff>53975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175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14605</xdr:rowOff>
    </xdr:from>
    <xdr:to>
      <xdr:col>69</xdr:col>
      <xdr:colOff>142875</xdr:colOff>
      <xdr:row>77</xdr:row>
      <xdr:rowOff>116205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126365</xdr:rowOff>
    </xdr:from>
    <xdr:ext cx="75311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8511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153670</xdr:rowOff>
    </xdr:from>
    <xdr:to>
      <xdr:col>65</xdr:col>
      <xdr:colOff>53975</xdr:colOff>
      <xdr:row>77</xdr:row>
      <xdr:rowOff>83820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93980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11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11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11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50800</xdr:rowOff>
    </xdr:from>
    <xdr:to>
      <xdr:col>82</xdr:col>
      <xdr:colOff>158750</xdr:colOff>
      <xdr:row>77</xdr:row>
      <xdr:rowOff>152400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22860</xdr:rowOff>
    </xdr:from>
    <xdr:ext cx="762000" cy="259080"/>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2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3175</xdr:rowOff>
    </xdr:from>
    <xdr:to>
      <xdr:col>78</xdr:col>
      <xdr:colOff>120650</xdr:colOff>
      <xdr:row>78</xdr:row>
      <xdr:rowOff>104775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89535</xdr:rowOff>
    </xdr:from>
    <xdr:ext cx="736600" cy="25019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6263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156210</xdr:rowOff>
    </xdr:from>
    <xdr:to>
      <xdr:col>74</xdr:col>
      <xdr:colOff>31750</xdr:colOff>
      <xdr:row>78</xdr:row>
      <xdr:rowOff>86360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71120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165100</xdr:rowOff>
    </xdr:from>
    <xdr:to>
      <xdr:col>69</xdr:col>
      <xdr:colOff>142875</xdr:colOff>
      <xdr:row>78</xdr:row>
      <xdr:rowOff>95250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80010</xdr:rowOff>
    </xdr:from>
    <xdr:ext cx="75311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531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3175</xdr:rowOff>
    </xdr:from>
    <xdr:to>
      <xdr:col>65</xdr:col>
      <xdr:colOff>53975</xdr:colOff>
      <xdr:row>78</xdr:row>
      <xdr:rowOff>104775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89535</xdr:rowOff>
    </xdr:from>
    <xdr:ext cx="762000" cy="25019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62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秋田県潟上市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259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019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019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019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019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19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100965</xdr:rowOff>
    </xdr:from>
    <xdr:to>
      <xdr:col>29</xdr:col>
      <xdr:colOff>127000</xdr:colOff>
      <xdr:row>18</xdr:row>
      <xdr:rowOff>18415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5651500" y="2034540"/>
          <a:ext cx="0" cy="1117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161925</xdr:rowOff>
    </xdr:from>
    <xdr:ext cx="753110" cy="259080"/>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42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71,695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18415</xdr:rowOff>
    </xdr:from>
    <xdr:to>
      <xdr:col>30</xdr:col>
      <xdr:colOff>25400</xdr:colOff>
      <xdr:row>18</xdr:row>
      <xdr:rowOff>18415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562600" y="3152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15875</xdr:rowOff>
    </xdr:from>
    <xdr:ext cx="753110" cy="259080"/>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80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316,167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100965</xdr:rowOff>
    </xdr:from>
    <xdr:to>
      <xdr:col>30</xdr:col>
      <xdr:colOff>25400</xdr:colOff>
      <xdr:row>11</xdr:row>
      <xdr:rowOff>100965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20345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41910</xdr:rowOff>
    </xdr:from>
    <xdr:to>
      <xdr:col>29</xdr:col>
      <xdr:colOff>127000</xdr:colOff>
      <xdr:row>17</xdr:row>
      <xdr:rowOff>75565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03800" y="3004185"/>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2540</xdr:rowOff>
    </xdr:from>
    <xdr:ext cx="753110" cy="259080"/>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9336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157480</xdr:rowOff>
    </xdr:from>
    <xdr:to>
      <xdr:col>29</xdr:col>
      <xdr:colOff>177800</xdr:colOff>
      <xdr:row>17</xdr:row>
      <xdr:rowOff>87630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a:xfrm>
          <a:off x="5600700" y="2948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41910</xdr:rowOff>
    </xdr:from>
    <xdr:to>
      <xdr:col>26</xdr:col>
      <xdr:colOff>50800</xdr:colOff>
      <xdr:row>17</xdr:row>
      <xdr:rowOff>52705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305300" y="300418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167640</xdr:rowOff>
    </xdr:from>
    <xdr:to>
      <xdr:col>26</xdr:col>
      <xdr:colOff>101600</xdr:colOff>
      <xdr:row>17</xdr:row>
      <xdr:rowOff>97790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49530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82550</xdr:rowOff>
    </xdr:from>
    <xdr:ext cx="736600" cy="259080"/>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4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52705</xdr:rowOff>
    </xdr:from>
    <xdr:to>
      <xdr:col>22</xdr:col>
      <xdr:colOff>114300</xdr:colOff>
      <xdr:row>17</xdr:row>
      <xdr:rowOff>54610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606800" y="301498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5080</xdr:rowOff>
    </xdr:from>
    <xdr:to>
      <xdr:col>22</xdr:col>
      <xdr:colOff>165100</xdr:colOff>
      <xdr:row>17</xdr:row>
      <xdr:rowOff>106680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2545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92075</xdr:rowOff>
    </xdr:from>
    <xdr:ext cx="7620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53340</xdr:rowOff>
    </xdr:from>
    <xdr:to>
      <xdr:col>18</xdr:col>
      <xdr:colOff>177800</xdr:colOff>
      <xdr:row>17</xdr:row>
      <xdr:rowOff>54610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2908300" y="301561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10160</xdr:rowOff>
    </xdr:from>
    <xdr:to>
      <xdr:col>19</xdr:col>
      <xdr:colOff>38100</xdr:colOff>
      <xdr:row>17</xdr:row>
      <xdr:rowOff>111760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5560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96520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8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22225</xdr:rowOff>
    </xdr:from>
    <xdr:to>
      <xdr:col>15</xdr:col>
      <xdr:colOff>101600</xdr:colOff>
      <xdr:row>17</xdr:row>
      <xdr:rowOff>123825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2857500" y="2984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109220</xdr:rowOff>
    </xdr:from>
    <xdr:ext cx="762000" cy="25146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714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11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24765</xdr:rowOff>
    </xdr:from>
    <xdr:to>
      <xdr:col>29</xdr:col>
      <xdr:colOff>177800</xdr:colOff>
      <xdr:row>17</xdr:row>
      <xdr:rowOff>126365</xdr:rowOff>
    </xdr:to>
    <xdr:sp macro="" textlink="">
      <xdr:nvSpPr>
        <xdr:cNvPr id="66" name="楕円 65">
          <a:extLst>
            <a:ext uri="{FF2B5EF4-FFF2-40B4-BE49-F238E27FC236}">
              <a16:creationId xmlns:a16="http://schemas.microsoft.com/office/drawing/2014/main" id="{00000000-0008-0000-0500-000042000000}"/>
            </a:ext>
          </a:extLst>
        </xdr:cNvPr>
        <xdr:cNvSpPr/>
      </xdr:nvSpPr>
      <xdr:spPr>
        <a:xfrm>
          <a:off x="5600700" y="298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116840</xdr:rowOff>
    </xdr:from>
    <xdr:ext cx="753110" cy="259080"/>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766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162560</xdr:rowOff>
    </xdr:from>
    <xdr:to>
      <xdr:col>26</xdr:col>
      <xdr:colOff>101600</xdr:colOff>
      <xdr:row>17</xdr:row>
      <xdr:rowOff>92710</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9530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102870</xdr:rowOff>
    </xdr:from>
    <xdr:ext cx="7366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722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1905</xdr:rowOff>
    </xdr:from>
    <xdr:to>
      <xdr:col>22</xdr:col>
      <xdr:colOff>165100</xdr:colOff>
      <xdr:row>17</xdr:row>
      <xdr:rowOff>103505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254500" y="296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113665</xdr:rowOff>
    </xdr:from>
    <xdr:ext cx="762000" cy="2584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733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3810</xdr:rowOff>
    </xdr:from>
    <xdr:to>
      <xdr:col>19</xdr:col>
      <xdr:colOff>38100</xdr:colOff>
      <xdr:row>17</xdr:row>
      <xdr:rowOff>105410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3556000" y="296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115570</xdr:rowOff>
    </xdr:from>
    <xdr:ext cx="762000" cy="25908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2540</xdr:rowOff>
    </xdr:from>
    <xdr:to>
      <xdr:col>15</xdr:col>
      <xdr:colOff>101600</xdr:colOff>
      <xdr:row>17</xdr:row>
      <xdr:rowOff>104140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2857500" y="29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114300</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101,491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2590" cy="27559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01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6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19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102235</xdr:rowOff>
    </xdr:from>
    <xdr:to>
      <xdr:col>29</xdr:col>
      <xdr:colOff>127000</xdr:colOff>
      <xdr:row>38</xdr:row>
      <xdr:rowOff>76835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651500" y="6369685"/>
          <a:ext cx="0" cy="11747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48895</xdr:rowOff>
    </xdr:from>
    <xdr:ext cx="753110" cy="25971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516495"/>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76835</xdr:rowOff>
    </xdr:from>
    <xdr:to>
      <xdr:col>30</xdr:col>
      <xdr:colOff>25400</xdr:colOff>
      <xdr:row>38</xdr:row>
      <xdr:rowOff>76835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562600" y="754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187960</xdr:rowOff>
    </xdr:from>
    <xdr:ext cx="753110" cy="2584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6112510"/>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48,595</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102235</xdr:rowOff>
    </xdr:from>
    <xdr:to>
      <xdr:col>30</xdr:col>
      <xdr:colOff>25400</xdr:colOff>
      <xdr:row>34</xdr:row>
      <xdr:rowOff>102235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6369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133350</xdr:rowOff>
    </xdr:from>
    <xdr:to>
      <xdr:col>29</xdr:col>
      <xdr:colOff>127000</xdr:colOff>
      <xdr:row>37</xdr:row>
      <xdr:rowOff>1270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003800" y="7086600"/>
          <a:ext cx="6477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157480</xdr:rowOff>
    </xdr:from>
    <xdr:ext cx="753110" cy="250190"/>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67830"/>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311785</xdr:rowOff>
    </xdr:from>
    <xdr:to>
      <xdr:col>29</xdr:col>
      <xdr:colOff>177800</xdr:colOff>
      <xdr:row>36</xdr:row>
      <xdr:rowOff>71120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6007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149225</xdr:rowOff>
    </xdr:from>
    <xdr:to>
      <xdr:col>26</xdr:col>
      <xdr:colOff>50800</xdr:colOff>
      <xdr:row>37</xdr:row>
      <xdr:rowOff>1270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4305300" y="710247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311785</xdr:rowOff>
    </xdr:from>
    <xdr:to>
      <xdr:col>26</xdr:col>
      <xdr:colOff>101600</xdr:colOff>
      <xdr:row>36</xdr:row>
      <xdr:rowOff>70485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953000" y="692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80645</xdr:rowOff>
    </xdr:from>
    <xdr:ext cx="736600" cy="25971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6909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22,182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141605</xdr:rowOff>
    </xdr:from>
    <xdr:to>
      <xdr:col>22</xdr:col>
      <xdr:colOff>114300</xdr:colOff>
      <xdr:row>36</xdr:row>
      <xdr:rowOff>149225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3606800" y="709485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321310</xdr:rowOff>
    </xdr:from>
    <xdr:to>
      <xdr:col>22</xdr:col>
      <xdr:colOff>165100</xdr:colOff>
      <xdr:row>36</xdr:row>
      <xdr:rowOff>80645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254500" y="6931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91440</xdr:rowOff>
    </xdr:from>
    <xdr:ext cx="762000" cy="25908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0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141605</xdr:rowOff>
    </xdr:from>
    <xdr:to>
      <xdr:col>18</xdr:col>
      <xdr:colOff>177800</xdr:colOff>
      <xdr:row>37</xdr:row>
      <xdr:rowOff>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2908300" y="709485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306705</xdr:rowOff>
    </xdr:from>
    <xdr:to>
      <xdr:col>19</xdr:col>
      <xdr:colOff>38100</xdr:colOff>
      <xdr:row>36</xdr:row>
      <xdr:rowOff>65405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556000" y="6917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75565</xdr:rowOff>
    </xdr:from>
    <xdr:ext cx="762000" cy="25654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59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299720</xdr:rowOff>
    </xdr:from>
    <xdr:to>
      <xdr:col>15</xdr:col>
      <xdr:colOff>101600</xdr:colOff>
      <xdr:row>36</xdr:row>
      <xdr:rowOff>59055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857500" y="6910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68580</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11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36</xdr:row>
      <xdr:rowOff>82550</xdr:rowOff>
    </xdr:from>
    <xdr:to>
      <xdr:col>29</xdr:col>
      <xdr:colOff>177800</xdr:colOff>
      <xdr:row>37</xdr:row>
      <xdr:rowOff>12065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600700" y="70358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54610</xdr:rowOff>
    </xdr:from>
    <xdr:ext cx="753110" cy="254000"/>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007860"/>
          <a:ext cx="753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122555</xdr:rowOff>
    </xdr:from>
    <xdr:to>
      <xdr:col>26</xdr:col>
      <xdr:colOff>101600</xdr:colOff>
      <xdr:row>37</xdr:row>
      <xdr:rowOff>52705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953000" y="707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37465</xdr:rowOff>
    </xdr:from>
    <xdr:ext cx="736600" cy="2597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621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15,459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98425</xdr:rowOff>
    </xdr:from>
    <xdr:to>
      <xdr:col>22</xdr:col>
      <xdr:colOff>165100</xdr:colOff>
      <xdr:row>37</xdr:row>
      <xdr:rowOff>27940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254500" y="7051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13335</xdr:rowOff>
    </xdr:from>
    <xdr:ext cx="762000" cy="2597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16,522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90805</xdr:rowOff>
    </xdr:from>
    <xdr:to>
      <xdr:col>19</xdr:col>
      <xdr:colOff>38100</xdr:colOff>
      <xdr:row>37</xdr:row>
      <xdr:rowOff>21590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556000" y="7044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5080</xdr:rowOff>
    </xdr:from>
    <xdr:ext cx="762000" cy="2584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29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121285</xdr:rowOff>
    </xdr:from>
    <xdr:to>
      <xdr:col>15</xdr:col>
      <xdr:colOff>101600</xdr:colOff>
      <xdr:row>37</xdr:row>
      <xdr:rowOff>50800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857500" y="7074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36195</xdr:rowOff>
    </xdr:from>
    <xdr:ext cx="7620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608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32,287
32,206
97.72
21,770,991
20,775,397
928,472
9,706,071
19,034,720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66.0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0030" cy="25019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86740" cy="25019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6740" cy="25019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6740" cy="25019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740" cy="25019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37</xdr:row>
      <xdr:rowOff>44450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570"/>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48260</xdr:rowOff>
    </xdr:from>
    <xdr:ext cx="534670" cy="259080"/>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58,310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44450</xdr:rowOff>
    </xdr:from>
    <xdr:to>
      <xdr:col>24</xdr:col>
      <xdr:colOff>152400</xdr:colOff>
      <xdr:row>37</xdr:row>
      <xdr:rowOff>44450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598805" cy="25908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319,209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100965</xdr:rowOff>
    </xdr:from>
    <xdr:to>
      <xdr:col>24</xdr:col>
      <xdr:colOff>63500</xdr:colOff>
      <xdr:row>36</xdr:row>
      <xdr:rowOff>140970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7316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27305</xdr:rowOff>
    </xdr:from>
    <xdr:ext cx="534670" cy="259080"/>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8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100965</xdr:rowOff>
    </xdr:from>
    <xdr:to>
      <xdr:col>19</xdr:col>
      <xdr:colOff>177800</xdr:colOff>
      <xdr:row>36</xdr:row>
      <xdr:rowOff>109220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31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42545</xdr:rowOff>
    </xdr:from>
    <xdr:to>
      <xdr:col>20</xdr:col>
      <xdr:colOff>38100</xdr:colOff>
      <xdr:row>36</xdr:row>
      <xdr:rowOff>144145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160655</xdr:rowOff>
    </xdr:from>
    <xdr:ext cx="525780" cy="25908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29965" y="5989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109220</xdr:rowOff>
    </xdr:from>
    <xdr:to>
      <xdr:col>15</xdr:col>
      <xdr:colOff>50800</xdr:colOff>
      <xdr:row>36</xdr:row>
      <xdr:rowOff>113030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81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44450</xdr:rowOff>
    </xdr:from>
    <xdr:to>
      <xdr:col>15</xdr:col>
      <xdr:colOff>101600</xdr:colOff>
      <xdr:row>36</xdr:row>
      <xdr:rowOff>146050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162560</xdr:rowOff>
    </xdr:from>
    <xdr:ext cx="52578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0965" y="5991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90170</xdr:rowOff>
    </xdr:from>
    <xdr:to>
      <xdr:col>10</xdr:col>
      <xdr:colOff>114300</xdr:colOff>
      <xdr:row>36</xdr:row>
      <xdr:rowOff>113030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623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45085</xdr:rowOff>
    </xdr:from>
    <xdr:to>
      <xdr:col>10</xdr:col>
      <xdr:colOff>165100</xdr:colOff>
      <xdr:row>36</xdr:row>
      <xdr:rowOff>146685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163195</xdr:rowOff>
    </xdr:from>
    <xdr:ext cx="52578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1965" y="59924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53340</xdr:rowOff>
    </xdr:from>
    <xdr:to>
      <xdr:col>6</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146050</xdr:rowOff>
    </xdr:from>
    <xdr:ext cx="525780" cy="25019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2965" y="63182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90170</xdr:rowOff>
    </xdr:from>
    <xdr:to>
      <xdr:col>24</xdr:col>
      <xdr:colOff>114300</xdr:colOff>
      <xdr:row>37</xdr:row>
      <xdr:rowOff>20320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5080</xdr:rowOff>
    </xdr:from>
    <xdr:ext cx="534670" cy="259080"/>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50165</xdr:rowOff>
    </xdr:from>
    <xdr:to>
      <xdr:col>20</xdr:col>
      <xdr:colOff>38100</xdr:colOff>
      <xdr:row>36</xdr:row>
      <xdr:rowOff>151765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143510</xdr:rowOff>
    </xdr:from>
    <xdr:ext cx="525780" cy="25146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29965" y="63157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58420</xdr:rowOff>
    </xdr:from>
    <xdr:to>
      <xdr:col>15</xdr:col>
      <xdr:colOff>101600</xdr:colOff>
      <xdr:row>36</xdr:row>
      <xdr:rowOff>160020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151130</xdr:rowOff>
    </xdr:from>
    <xdr:ext cx="525780"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0965" y="6323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62230</xdr:rowOff>
    </xdr:from>
    <xdr:to>
      <xdr:col>10</xdr:col>
      <xdr:colOff>165100</xdr:colOff>
      <xdr:row>36</xdr:row>
      <xdr:rowOff>163830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154940</xdr:rowOff>
    </xdr:from>
    <xdr:ext cx="525780" cy="25146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1965" y="63271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39370</xdr:rowOff>
    </xdr:from>
    <xdr:to>
      <xdr:col>6</xdr:col>
      <xdr:colOff>38100</xdr:colOff>
      <xdr:row>36</xdr:row>
      <xdr:rowOff>140970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157480</xdr:rowOff>
    </xdr:from>
    <xdr:ext cx="525780" cy="25019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2965" y="59867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0030" cy="250190"/>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019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505" y="9941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6740" cy="25019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370" y="9484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6740" cy="25019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027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6740" cy="25019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62230</xdr:rowOff>
    </xdr:from>
    <xdr:to>
      <xdr:col>24</xdr:col>
      <xdr:colOff>62865</xdr:colOff>
      <xdr:row>58</xdr:row>
      <xdr:rowOff>107315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3473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111125</xdr:rowOff>
    </xdr:from>
    <xdr:ext cx="534670" cy="250190"/>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552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53,509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107315</xdr:rowOff>
    </xdr:from>
    <xdr:to>
      <xdr:col>24</xdr:col>
      <xdr:colOff>152400</xdr:colOff>
      <xdr:row>58</xdr:row>
      <xdr:rowOff>107315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5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8890</xdr:rowOff>
    </xdr:from>
    <xdr:ext cx="598805" cy="250190"/>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99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208,465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62230</xdr:rowOff>
    </xdr:from>
    <xdr:to>
      <xdr:col>24</xdr:col>
      <xdr:colOff>152400</xdr:colOff>
      <xdr:row>50</xdr:row>
      <xdr:rowOff>62230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3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72390</xdr:rowOff>
    </xdr:from>
    <xdr:to>
      <xdr:col>24</xdr:col>
      <xdr:colOff>63500</xdr:colOff>
      <xdr:row>58</xdr:row>
      <xdr:rowOff>78105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45040"/>
          <a:ext cx="8382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135890</xdr:rowOff>
    </xdr:from>
    <xdr:ext cx="534670" cy="259080"/>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5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113030</xdr:rowOff>
    </xdr:from>
    <xdr:to>
      <xdr:col>24</xdr:col>
      <xdr:colOff>114300</xdr:colOff>
      <xdr:row>57</xdr:row>
      <xdr:rowOff>43180</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125730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100222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38100</xdr:rowOff>
    </xdr:from>
    <xdr:to>
      <xdr:col>20</xdr:col>
      <xdr:colOff>38100</xdr:colOff>
      <xdr:row>57</xdr:row>
      <xdr:rowOff>139700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156210</xdr:rowOff>
    </xdr:from>
    <xdr:ext cx="525780" cy="250190"/>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29965" y="95859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125730</xdr:rowOff>
    </xdr:from>
    <xdr:to>
      <xdr:col>15</xdr:col>
      <xdr:colOff>50800</xdr:colOff>
      <xdr:row>58</xdr:row>
      <xdr:rowOff>127635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0698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65405</xdr:rowOff>
    </xdr:from>
    <xdr:to>
      <xdr:col>15</xdr:col>
      <xdr:colOff>101600</xdr:colOff>
      <xdr:row>57</xdr:row>
      <xdr:rowOff>167005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12065</xdr:rowOff>
    </xdr:from>
    <xdr:ext cx="525780" cy="25908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0965" y="9613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127635</xdr:rowOff>
    </xdr:from>
    <xdr:to>
      <xdr:col>10</xdr:col>
      <xdr:colOff>114300</xdr:colOff>
      <xdr:row>58</xdr:row>
      <xdr:rowOff>127635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10071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88265</xdr:rowOff>
    </xdr:from>
    <xdr:to>
      <xdr:col>10</xdr:col>
      <xdr:colOff>165100</xdr:colOff>
      <xdr:row>58</xdr:row>
      <xdr:rowOff>18415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34925</xdr:rowOff>
    </xdr:from>
    <xdr:ext cx="525780"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1965" y="9636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93980</xdr:rowOff>
    </xdr:from>
    <xdr:to>
      <xdr:col>6</xdr:col>
      <xdr:colOff>38100</xdr:colOff>
      <xdr:row>58</xdr:row>
      <xdr:rowOff>24130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40640</xdr:rowOff>
    </xdr:from>
    <xdr:ext cx="525780" cy="25146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2965" y="96418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21590</xdr:rowOff>
    </xdr:from>
    <xdr:to>
      <xdr:col>24</xdr:col>
      <xdr:colOff>114300</xdr:colOff>
      <xdr:row>57</xdr:row>
      <xdr:rowOff>123190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0</xdr:rowOff>
    </xdr:from>
    <xdr:ext cx="534670" cy="259080"/>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7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120650</xdr:rowOff>
    </xdr:from>
    <xdr:ext cx="525780" cy="25146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29965" y="100647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74930</xdr:rowOff>
    </xdr:from>
    <xdr:to>
      <xdr:col>15</xdr:col>
      <xdr:colOff>101600</xdr:colOff>
      <xdr:row>59</xdr:row>
      <xdr:rowOff>5080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167640</xdr:rowOff>
    </xdr:from>
    <xdr:ext cx="525780" cy="25019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0965" y="101117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76835</xdr:rowOff>
    </xdr:from>
    <xdr:to>
      <xdr:col>10</xdr:col>
      <xdr:colOff>165100</xdr:colOff>
      <xdr:row>59</xdr:row>
      <xdr:rowOff>6985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169545</xdr:rowOff>
    </xdr:from>
    <xdr:ext cx="525780" cy="25019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1965" y="101136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76835</xdr:rowOff>
    </xdr:from>
    <xdr:to>
      <xdr:col>6</xdr:col>
      <xdr:colOff>38100</xdr:colOff>
      <xdr:row>59</xdr:row>
      <xdr:rowOff>6985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169545</xdr:rowOff>
    </xdr:from>
    <xdr:ext cx="525780" cy="25019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2965" y="101136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0030" cy="25908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01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740" cy="25019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139700</xdr:rowOff>
    </xdr:from>
    <xdr:to>
      <xdr:col>24</xdr:col>
      <xdr:colOff>62865</xdr:colOff>
      <xdr:row>79</xdr:row>
      <xdr:rowOff>18415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1200"/>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22225</xdr:rowOff>
    </xdr:from>
    <xdr:ext cx="469900" cy="2584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18415</xdr:rowOff>
    </xdr:from>
    <xdr:to>
      <xdr:col>24</xdr:col>
      <xdr:colOff>152400</xdr:colOff>
      <xdr:row>79</xdr:row>
      <xdr:rowOff>18415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86360</xdr:rowOff>
    </xdr:from>
    <xdr:ext cx="534670" cy="25146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64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139700</xdr:rowOff>
    </xdr:from>
    <xdr:to>
      <xdr:col>24</xdr:col>
      <xdr:colOff>152400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125095</xdr:rowOff>
    </xdr:from>
    <xdr:to>
      <xdr:col>24</xdr:col>
      <xdr:colOff>63500</xdr:colOff>
      <xdr:row>78</xdr:row>
      <xdr:rowOff>45085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2674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160655</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362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10795</xdr:rowOff>
    </xdr:from>
    <xdr:to>
      <xdr:col>24</xdr:col>
      <xdr:colOff>114300</xdr:colOff>
      <xdr:row>78</xdr:row>
      <xdr:rowOff>112395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38735</xdr:rowOff>
    </xdr:from>
    <xdr:to>
      <xdr:col>19</xdr:col>
      <xdr:colOff>177800</xdr:colOff>
      <xdr:row>78</xdr:row>
      <xdr:rowOff>45085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118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48895</xdr:rowOff>
    </xdr:from>
    <xdr:to>
      <xdr:col>20</xdr:col>
      <xdr:colOff>38100</xdr:colOff>
      <xdr:row>78</xdr:row>
      <xdr:rowOff>150495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141605</xdr:rowOff>
    </xdr:from>
    <xdr:ext cx="461010" cy="25908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5147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17780</xdr:rowOff>
    </xdr:from>
    <xdr:to>
      <xdr:col>15</xdr:col>
      <xdr:colOff>50800</xdr:colOff>
      <xdr:row>78</xdr:row>
      <xdr:rowOff>38735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908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42545</xdr:rowOff>
    </xdr:from>
    <xdr:to>
      <xdr:col>15</xdr:col>
      <xdr:colOff>101600</xdr:colOff>
      <xdr:row>78</xdr:row>
      <xdr:rowOff>144145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135255</xdr:rowOff>
    </xdr:from>
    <xdr:ext cx="461010" cy="25019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35083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111760</xdr:rowOff>
    </xdr:from>
    <xdr:to>
      <xdr:col>10</xdr:col>
      <xdr:colOff>114300</xdr:colOff>
      <xdr:row>78</xdr:row>
      <xdr:rowOff>17780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134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29845</xdr:rowOff>
    </xdr:from>
    <xdr:to>
      <xdr:col>10</xdr:col>
      <xdr:colOff>165100</xdr:colOff>
      <xdr:row>78</xdr:row>
      <xdr:rowOff>132080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122555</xdr:rowOff>
    </xdr:from>
    <xdr:ext cx="461010" cy="25019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4956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46355</xdr:rowOff>
    </xdr:from>
    <xdr:to>
      <xdr:col>6</xdr:col>
      <xdr:colOff>38100</xdr:colOff>
      <xdr:row>78</xdr:row>
      <xdr:rowOff>147955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139065</xdr:rowOff>
    </xdr:from>
    <xdr:ext cx="46101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5121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74930</xdr:rowOff>
    </xdr:from>
    <xdr:to>
      <xdr:col>24</xdr:col>
      <xdr:colOff>114300</xdr:colOff>
      <xdr:row>78</xdr:row>
      <xdr:rowOff>4445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97790</xdr:rowOff>
    </xdr:from>
    <xdr:ext cx="534670" cy="251460"/>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27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166370</xdr:rowOff>
    </xdr:from>
    <xdr:to>
      <xdr:col>20</xdr:col>
      <xdr:colOff>38100</xdr:colOff>
      <xdr:row>78</xdr:row>
      <xdr:rowOff>95885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112395</xdr:rowOff>
    </xdr:from>
    <xdr:ext cx="461010" cy="25019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350" y="1314259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159385</xdr:rowOff>
    </xdr:from>
    <xdr:to>
      <xdr:col>15</xdr:col>
      <xdr:colOff>101600</xdr:colOff>
      <xdr:row>78</xdr:row>
      <xdr:rowOff>89535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106045</xdr:rowOff>
    </xdr:from>
    <xdr:ext cx="46101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350" y="131362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138430</xdr:rowOff>
    </xdr:from>
    <xdr:to>
      <xdr:col>10</xdr:col>
      <xdr:colOff>165100</xdr:colOff>
      <xdr:row>78</xdr:row>
      <xdr:rowOff>68580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85090</xdr:rowOff>
    </xdr:from>
    <xdr:ext cx="52578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1965" y="13115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60960</xdr:rowOff>
    </xdr:from>
    <xdr:to>
      <xdr:col>6</xdr:col>
      <xdr:colOff>38100</xdr:colOff>
      <xdr:row>77</xdr:row>
      <xdr:rowOff>162560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7620</xdr:rowOff>
    </xdr:from>
    <xdr:ext cx="525780" cy="25019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2965" y="130378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0030" cy="25019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6740"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370" y="1649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740" cy="25019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74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74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99</xdr:row>
      <xdr:rowOff>8255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5148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12065</xdr:rowOff>
    </xdr:from>
    <xdr:ext cx="534670" cy="259080"/>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8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54,733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8255</xdr:rowOff>
    </xdr:from>
    <xdr:to>
      <xdr:col>24</xdr:col>
      <xdr:colOff>152400</xdr:colOff>
      <xdr:row>99</xdr:row>
      <xdr:rowOff>8255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8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167640</xdr:rowOff>
    </xdr:from>
    <xdr:ext cx="598805" cy="250190"/>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266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229,327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80645</xdr:rowOff>
    </xdr:from>
    <xdr:to>
      <xdr:col>24</xdr:col>
      <xdr:colOff>63500</xdr:colOff>
      <xdr:row>97</xdr:row>
      <xdr:rowOff>128905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1129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6985</xdr:rowOff>
    </xdr:from>
    <xdr:ext cx="598805" cy="25082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473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155575</xdr:rowOff>
    </xdr:from>
    <xdr:to>
      <xdr:col>24</xdr:col>
      <xdr:colOff>114300</xdr:colOff>
      <xdr:row>96</xdr:row>
      <xdr:rowOff>86360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128905</xdr:rowOff>
    </xdr:from>
    <xdr:to>
      <xdr:col>19</xdr:col>
      <xdr:colOff>177800</xdr:colOff>
      <xdr:row>97</xdr:row>
      <xdr:rowOff>151765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595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153670</xdr:rowOff>
    </xdr:from>
    <xdr:to>
      <xdr:col>20</xdr:col>
      <xdr:colOff>38100</xdr:colOff>
      <xdr:row>96</xdr:row>
      <xdr:rowOff>83820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100330</xdr:rowOff>
    </xdr:from>
    <xdr:ext cx="589915" cy="25019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580" y="1621663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143510</xdr:rowOff>
    </xdr:from>
    <xdr:to>
      <xdr:col>15</xdr:col>
      <xdr:colOff>50800</xdr:colOff>
      <xdr:row>97</xdr:row>
      <xdr:rowOff>151765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741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15875</xdr:rowOff>
    </xdr:from>
    <xdr:to>
      <xdr:col>15</xdr:col>
      <xdr:colOff>101600</xdr:colOff>
      <xdr:row>96</xdr:row>
      <xdr:rowOff>117475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133985</xdr:rowOff>
    </xdr:from>
    <xdr:ext cx="589915" cy="25019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580" y="1625028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143510</xdr:rowOff>
    </xdr:from>
    <xdr:to>
      <xdr:col>10</xdr:col>
      <xdr:colOff>114300</xdr:colOff>
      <xdr:row>97</xdr:row>
      <xdr:rowOff>145415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74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20320</xdr:rowOff>
    </xdr:from>
    <xdr:to>
      <xdr:col>10</xdr:col>
      <xdr:colOff>165100</xdr:colOff>
      <xdr:row>96</xdr:row>
      <xdr:rowOff>121920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138430</xdr:rowOff>
    </xdr:from>
    <xdr:ext cx="58991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580" y="162547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24765</xdr:rowOff>
    </xdr:from>
    <xdr:to>
      <xdr:col>6</xdr:col>
      <xdr:colOff>38100</xdr:colOff>
      <xdr:row>96</xdr:row>
      <xdr:rowOff>126365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143510</xdr:rowOff>
    </xdr:from>
    <xdr:ext cx="589915" cy="25146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580" y="1625981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29845</xdr:rowOff>
    </xdr:from>
    <xdr:to>
      <xdr:col>24</xdr:col>
      <xdr:colOff>114300</xdr:colOff>
      <xdr:row>97</xdr:row>
      <xdr:rowOff>132080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8255</xdr:rowOff>
    </xdr:from>
    <xdr:ext cx="534670" cy="250190"/>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389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78105</xdr:rowOff>
    </xdr:from>
    <xdr:to>
      <xdr:col>20</xdr:col>
      <xdr:colOff>38100</xdr:colOff>
      <xdr:row>98</xdr:row>
      <xdr:rowOff>8255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170815</xdr:rowOff>
    </xdr:from>
    <xdr:ext cx="525780" cy="2584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9965" y="168014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100965</xdr:rowOff>
    </xdr:from>
    <xdr:to>
      <xdr:col>15</xdr:col>
      <xdr:colOff>101600</xdr:colOff>
      <xdr:row>98</xdr:row>
      <xdr:rowOff>31115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22225</xdr:rowOff>
    </xdr:from>
    <xdr:ext cx="525780" cy="2584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0965" y="168243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92075</xdr:rowOff>
    </xdr:from>
    <xdr:to>
      <xdr:col>10</xdr:col>
      <xdr:colOff>165100</xdr:colOff>
      <xdr:row>98</xdr:row>
      <xdr:rowOff>22225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13335</xdr:rowOff>
    </xdr:from>
    <xdr:ext cx="52578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1965" y="168154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94615</xdr:rowOff>
    </xdr:from>
    <xdr:to>
      <xdr:col>6</xdr:col>
      <xdr:colOff>38100</xdr:colOff>
      <xdr:row>98</xdr:row>
      <xdr:rowOff>24765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15875</xdr:rowOff>
    </xdr:from>
    <xdr:ext cx="52578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2965" y="168179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030" cy="25908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674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6207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6740" cy="25019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826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674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674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740" cy="25019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137160</xdr:rowOff>
    </xdr:from>
    <xdr:to>
      <xdr:col>54</xdr:col>
      <xdr:colOff>189865</xdr:colOff>
      <xdr:row>36</xdr:row>
      <xdr:rowOff>3810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52110"/>
          <a:ext cx="1270" cy="723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7620</xdr:rowOff>
    </xdr:from>
    <xdr:ext cx="598805" cy="250190"/>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798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145,606</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3810</xdr:rowOff>
    </xdr:from>
    <xdr:to>
      <xdr:col>55</xdr:col>
      <xdr:colOff>88900</xdr:colOff>
      <xdr:row>36</xdr:row>
      <xdr:rowOff>3810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7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83820</xdr:rowOff>
    </xdr:from>
    <xdr:ext cx="598805" cy="259080"/>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27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335,663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137160</xdr:rowOff>
    </xdr:from>
    <xdr:to>
      <xdr:col>55</xdr:col>
      <xdr:colOff>88900</xdr:colOff>
      <xdr:row>31</xdr:row>
      <xdr:rowOff>137160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5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83820</xdr:rowOff>
    </xdr:from>
    <xdr:to>
      <xdr:col>55</xdr:col>
      <xdr:colOff>0</xdr:colOff>
      <xdr:row>37</xdr:row>
      <xdr:rowOff>130810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84570"/>
          <a:ext cx="8382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140970</xdr:rowOff>
    </xdr:from>
    <xdr:ext cx="598805" cy="259080"/>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88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118110</xdr:rowOff>
    </xdr:from>
    <xdr:to>
      <xdr:col>55</xdr:col>
      <xdr:colOff>50800</xdr:colOff>
      <xdr:row>35</xdr:row>
      <xdr:rowOff>48260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130810</xdr:rowOff>
    </xdr:from>
    <xdr:to>
      <xdr:col>50</xdr:col>
      <xdr:colOff>114300</xdr:colOff>
      <xdr:row>38</xdr:row>
      <xdr:rowOff>29210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744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79375</xdr:rowOff>
    </xdr:from>
    <xdr:to>
      <xdr:col>50</xdr:col>
      <xdr:colOff>165100</xdr:colOff>
      <xdr:row>38</xdr:row>
      <xdr:rowOff>9525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26035</xdr:rowOff>
    </xdr:from>
    <xdr:ext cx="525780"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1965" y="61982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25400</xdr:rowOff>
    </xdr:from>
    <xdr:to>
      <xdr:col>45</xdr:col>
      <xdr:colOff>177800</xdr:colOff>
      <xdr:row>38</xdr:row>
      <xdr:rowOff>29210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40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107315</xdr:rowOff>
    </xdr:from>
    <xdr:to>
      <xdr:col>46</xdr:col>
      <xdr:colOff>38100</xdr:colOff>
      <xdr:row>38</xdr:row>
      <xdr:rowOff>37465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53975</xdr:rowOff>
    </xdr:from>
    <xdr:ext cx="525780" cy="25019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2965" y="62261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25400</xdr:rowOff>
    </xdr:from>
    <xdr:to>
      <xdr:col>41</xdr:col>
      <xdr:colOff>50800</xdr:colOff>
      <xdr:row>38</xdr:row>
      <xdr:rowOff>29845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405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50165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66675</xdr:rowOff>
    </xdr:from>
    <xdr:ext cx="525780" cy="25019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3965" y="62388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125095</xdr:rowOff>
    </xdr:from>
    <xdr:to>
      <xdr:col>36</xdr:col>
      <xdr:colOff>165100</xdr:colOff>
      <xdr:row>38</xdr:row>
      <xdr:rowOff>55245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71755</xdr:rowOff>
    </xdr:from>
    <xdr:ext cx="52578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4965" y="6243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33020</xdr:rowOff>
    </xdr:from>
    <xdr:to>
      <xdr:col>55</xdr:col>
      <xdr:colOff>50800</xdr:colOff>
      <xdr:row>35</xdr:row>
      <xdr:rowOff>134620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119380</xdr:rowOff>
    </xdr:from>
    <xdr:ext cx="598805" cy="259080"/>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48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169,714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80010</xdr:rowOff>
    </xdr:from>
    <xdr:to>
      <xdr:col>50</xdr:col>
      <xdr:colOff>165100</xdr:colOff>
      <xdr:row>38</xdr:row>
      <xdr:rowOff>10160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1270</xdr:rowOff>
    </xdr:from>
    <xdr:ext cx="52578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1965" y="6516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149225</xdr:rowOff>
    </xdr:from>
    <xdr:to>
      <xdr:col>46</xdr:col>
      <xdr:colOff>38100</xdr:colOff>
      <xdr:row>38</xdr:row>
      <xdr:rowOff>79375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70485</xdr:rowOff>
    </xdr:from>
    <xdr:ext cx="52578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2965" y="6585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67310</xdr:rowOff>
    </xdr:from>
    <xdr:ext cx="52578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3965" y="65824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150495</xdr:rowOff>
    </xdr:from>
    <xdr:to>
      <xdr:col>36</xdr:col>
      <xdr:colOff>165100</xdr:colOff>
      <xdr:row>38</xdr:row>
      <xdr:rowOff>80645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71755</xdr:rowOff>
    </xdr:from>
    <xdr:ext cx="52578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4965" y="6586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0030" cy="25019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6740" cy="25019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84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6740" cy="25019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027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6740" cy="25019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740" cy="25019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8890</xdr:rowOff>
    </xdr:from>
    <xdr:to>
      <xdr:col>54</xdr:col>
      <xdr:colOff>189865</xdr:colOff>
      <xdr:row>58</xdr:row>
      <xdr:rowOff>35560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5284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39370</xdr:rowOff>
    </xdr:from>
    <xdr:ext cx="534670" cy="259080"/>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83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35560</xdr:rowOff>
    </xdr:from>
    <xdr:to>
      <xdr:col>55</xdr:col>
      <xdr:colOff>88900</xdr:colOff>
      <xdr:row>58</xdr:row>
      <xdr:rowOff>35560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7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127000</xdr:rowOff>
    </xdr:from>
    <xdr:ext cx="598805" cy="259080"/>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2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291,157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8890</xdr:rowOff>
    </xdr:from>
    <xdr:to>
      <xdr:col>55</xdr:col>
      <xdr:colOff>88900</xdr:colOff>
      <xdr:row>51</xdr:row>
      <xdr:rowOff>8890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5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76835</xdr:rowOff>
    </xdr:from>
    <xdr:to>
      <xdr:col>55</xdr:col>
      <xdr:colOff>0</xdr:colOff>
      <xdr:row>57</xdr:row>
      <xdr:rowOff>83820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678035"/>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21590</xdr:rowOff>
    </xdr:from>
    <xdr:ext cx="534670" cy="259080"/>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22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43180</xdr:rowOff>
    </xdr:from>
    <xdr:to>
      <xdr:col>55</xdr:col>
      <xdr:colOff>50800</xdr:colOff>
      <xdr:row>56</xdr:row>
      <xdr:rowOff>144780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83820</xdr:rowOff>
    </xdr:from>
    <xdr:to>
      <xdr:col>50</xdr:col>
      <xdr:colOff>114300</xdr:colOff>
      <xdr:row>57</xdr:row>
      <xdr:rowOff>84455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856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69215</xdr:rowOff>
    </xdr:from>
    <xdr:to>
      <xdr:col>50</xdr:col>
      <xdr:colOff>165100</xdr:colOff>
      <xdr:row>56</xdr:row>
      <xdr:rowOff>170815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15875</xdr:rowOff>
    </xdr:from>
    <xdr:ext cx="525780"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1965" y="94456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91440</xdr:rowOff>
    </xdr:from>
    <xdr:to>
      <xdr:col>45</xdr:col>
      <xdr:colOff>177800</xdr:colOff>
      <xdr:row>57</xdr:row>
      <xdr:rowOff>84455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69264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133985</xdr:rowOff>
    </xdr:from>
    <xdr:to>
      <xdr:col>46</xdr:col>
      <xdr:colOff>38100</xdr:colOff>
      <xdr:row>57</xdr:row>
      <xdr:rowOff>64135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80645</xdr:rowOff>
    </xdr:from>
    <xdr:ext cx="525780" cy="25908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2965" y="9510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91440</xdr:rowOff>
    </xdr:from>
    <xdr:to>
      <xdr:col>41</xdr:col>
      <xdr:colOff>50800</xdr:colOff>
      <xdr:row>57</xdr:row>
      <xdr:rowOff>21590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69264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99695</xdr:rowOff>
    </xdr:from>
    <xdr:to>
      <xdr:col>41</xdr:col>
      <xdr:colOff>101600</xdr:colOff>
      <xdr:row>57</xdr:row>
      <xdr:rowOff>29845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20955</xdr:rowOff>
    </xdr:from>
    <xdr:ext cx="525780" cy="25019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3965" y="97936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125730</xdr:rowOff>
    </xdr:from>
    <xdr:to>
      <xdr:col>36</xdr:col>
      <xdr:colOff>165100</xdr:colOff>
      <xdr:row>57</xdr:row>
      <xdr:rowOff>55880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72390</xdr:rowOff>
    </xdr:from>
    <xdr:ext cx="52578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4965" y="95021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26035</xdr:rowOff>
    </xdr:from>
    <xdr:to>
      <xdr:col>55</xdr:col>
      <xdr:colOff>50800</xdr:colOff>
      <xdr:row>56</xdr:row>
      <xdr:rowOff>127635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48895</xdr:rowOff>
    </xdr:from>
    <xdr:ext cx="534670" cy="259080"/>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78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33020</xdr:rowOff>
    </xdr:from>
    <xdr:to>
      <xdr:col>50</xdr:col>
      <xdr:colOff>165100</xdr:colOff>
      <xdr:row>57</xdr:row>
      <xdr:rowOff>134620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125730</xdr:rowOff>
    </xdr:from>
    <xdr:ext cx="52578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1965" y="98983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33655</xdr:rowOff>
    </xdr:from>
    <xdr:to>
      <xdr:col>46</xdr:col>
      <xdr:colOff>38100</xdr:colOff>
      <xdr:row>57</xdr:row>
      <xdr:rowOff>135255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126365</xdr:rowOff>
    </xdr:from>
    <xdr:ext cx="52578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2965" y="98990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40640</xdr:rowOff>
    </xdr:from>
    <xdr:to>
      <xdr:col>41</xdr:col>
      <xdr:colOff>101600</xdr:colOff>
      <xdr:row>56</xdr:row>
      <xdr:rowOff>142240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158750</xdr:rowOff>
    </xdr:from>
    <xdr:ext cx="52578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3965" y="94170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142240</xdr:rowOff>
    </xdr:from>
    <xdr:to>
      <xdr:col>36</xdr:col>
      <xdr:colOff>165100</xdr:colOff>
      <xdr:row>57</xdr:row>
      <xdr:rowOff>72390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63500</xdr:rowOff>
    </xdr:from>
    <xdr:ext cx="525780" cy="25146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4965" y="98361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0030" cy="25019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080" y="132562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6740" cy="25019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86740" cy="25019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370" y="12113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740" cy="25019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74930</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478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1460"/>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20955</xdr:rowOff>
    </xdr:from>
    <xdr:ext cx="598805" cy="250190"/>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245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74930</xdr:rowOff>
    </xdr:from>
    <xdr:to>
      <xdr:col>55</xdr:col>
      <xdr:colOff>88900</xdr:colOff>
      <xdr:row>71</xdr:row>
      <xdr:rowOff>74930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4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84455</xdr:rowOff>
    </xdr:from>
    <xdr:to>
      <xdr:col>55</xdr:col>
      <xdr:colOff>0</xdr:colOff>
      <xdr:row>78</xdr:row>
      <xdr:rowOff>9525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328610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19050</xdr:rowOff>
    </xdr:from>
    <xdr:ext cx="534670" cy="250190"/>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2207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40640</xdr:rowOff>
    </xdr:from>
    <xdr:to>
      <xdr:col>55</xdr:col>
      <xdr:colOff>50800</xdr:colOff>
      <xdr:row>77</xdr:row>
      <xdr:rowOff>142240</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144780</xdr:rowOff>
    </xdr:from>
    <xdr:to>
      <xdr:col>50</xdr:col>
      <xdr:colOff>114300</xdr:colOff>
      <xdr:row>78</xdr:row>
      <xdr:rowOff>9525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750300" y="133464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33655</xdr:rowOff>
    </xdr:from>
    <xdr:to>
      <xdr:col>50</xdr:col>
      <xdr:colOff>165100</xdr:colOff>
      <xdr:row>77</xdr:row>
      <xdr:rowOff>135255</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151765</xdr:rowOff>
    </xdr:from>
    <xdr:ext cx="525780"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1965" y="130105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55245</xdr:rowOff>
    </xdr:from>
    <xdr:to>
      <xdr:col>45</xdr:col>
      <xdr:colOff>177800</xdr:colOff>
      <xdr:row>77</xdr:row>
      <xdr:rowOff>144780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325689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65405</xdr:rowOff>
    </xdr:from>
    <xdr:to>
      <xdr:col>46</xdr:col>
      <xdr:colOff>38100</xdr:colOff>
      <xdr:row>77</xdr:row>
      <xdr:rowOff>167005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12065</xdr:rowOff>
    </xdr:from>
    <xdr:ext cx="525780"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2965" y="13042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55245</xdr:rowOff>
    </xdr:from>
    <xdr:to>
      <xdr:col>41</xdr:col>
      <xdr:colOff>50800</xdr:colOff>
      <xdr:row>77</xdr:row>
      <xdr:rowOff>152400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6972300" y="1325689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50165</xdr:rowOff>
    </xdr:from>
    <xdr:to>
      <xdr:col>41</xdr:col>
      <xdr:colOff>101600</xdr:colOff>
      <xdr:row>77</xdr:row>
      <xdr:rowOff>151765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143510</xdr:rowOff>
    </xdr:from>
    <xdr:ext cx="525780" cy="25146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3965" y="133451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67310</xdr:rowOff>
    </xdr:from>
    <xdr:to>
      <xdr:col>36</xdr:col>
      <xdr:colOff>165100</xdr:colOff>
      <xdr:row>77</xdr:row>
      <xdr:rowOff>168910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13970</xdr:rowOff>
    </xdr:from>
    <xdr:ext cx="525780"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4965" y="130441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33655</xdr:rowOff>
    </xdr:from>
    <xdr:to>
      <xdr:col>55</xdr:col>
      <xdr:colOff>50800</xdr:colOff>
      <xdr:row>77</xdr:row>
      <xdr:rowOff>135255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164465</xdr:rowOff>
    </xdr:from>
    <xdr:ext cx="534670" cy="259080"/>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023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130175</xdr:rowOff>
    </xdr:from>
    <xdr:to>
      <xdr:col>50</xdr:col>
      <xdr:colOff>165100</xdr:colOff>
      <xdr:row>78</xdr:row>
      <xdr:rowOff>60325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52070</xdr:rowOff>
    </xdr:from>
    <xdr:ext cx="461010" cy="25146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350" y="134251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93980</xdr:rowOff>
    </xdr:from>
    <xdr:to>
      <xdr:col>46</xdr:col>
      <xdr:colOff>38100</xdr:colOff>
      <xdr:row>78</xdr:row>
      <xdr:rowOff>24130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15240</xdr:rowOff>
    </xdr:from>
    <xdr:ext cx="46101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350" y="133883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4445</xdr:rowOff>
    </xdr:from>
    <xdr:to>
      <xdr:col>41</xdr:col>
      <xdr:colOff>101600</xdr:colOff>
      <xdr:row>77</xdr:row>
      <xdr:rowOff>106045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122555</xdr:rowOff>
    </xdr:from>
    <xdr:ext cx="525780" cy="25019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29813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101600</xdr:rowOff>
    </xdr:from>
    <xdr:to>
      <xdr:col>36</xdr:col>
      <xdr:colOff>165100</xdr:colOff>
      <xdr:row>78</xdr:row>
      <xdr:rowOff>31750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22860</xdr:rowOff>
    </xdr:from>
    <xdr:ext cx="46101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350" y="13395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0030" cy="25019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080" y="1697101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019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505" y="16685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019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505" y="16399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019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86740" cy="25019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58280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6740" cy="25019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5542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6740" cy="25019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256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139065</xdr:rowOff>
    </xdr:from>
    <xdr:to>
      <xdr:col>54</xdr:col>
      <xdr:colOff>189865</xdr:colOff>
      <xdr:row>99</xdr:row>
      <xdr:rowOff>17780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695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20955</xdr:rowOff>
    </xdr:from>
    <xdr:ext cx="534670" cy="250190"/>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945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17780</xdr:rowOff>
    </xdr:from>
    <xdr:to>
      <xdr:col>55</xdr:col>
      <xdr:colOff>88900</xdr:colOff>
      <xdr:row>99</xdr:row>
      <xdr:rowOff>17780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86360</xdr:rowOff>
    </xdr:from>
    <xdr:ext cx="598805" cy="251460"/>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45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162,051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139065</xdr:rowOff>
    </xdr:from>
    <xdr:to>
      <xdr:col>55</xdr:col>
      <xdr:colOff>88900</xdr:colOff>
      <xdr:row>90</xdr:row>
      <xdr:rowOff>139065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6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60325</xdr:rowOff>
    </xdr:from>
    <xdr:to>
      <xdr:col>55</xdr:col>
      <xdr:colOff>0</xdr:colOff>
      <xdr:row>97</xdr:row>
      <xdr:rowOff>109220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1952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41275</xdr:rowOff>
    </xdr:from>
    <xdr:ext cx="534670" cy="25082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004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63500</xdr:rowOff>
    </xdr:from>
    <xdr:to>
      <xdr:col>55</xdr:col>
      <xdr:colOff>50800</xdr:colOff>
      <xdr:row>96</xdr:row>
      <xdr:rowOff>164465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109220</xdr:rowOff>
    </xdr:from>
    <xdr:to>
      <xdr:col>50</xdr:col>
      <xdr:colOff>114300</xdr:colOff>
      <xdr:row>97</xdr:row>
      <xdr:rowOff>125730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398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132080</xdr:rowOff>
    </xdr:from>
    <xdr:to>
      <xdr:col>50</xdr:col>
      <xdr:colOff>165100</xdr:colOff>
      <xdr:row>97</xdr:row>
      <xdr:rowOff>61595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78105</xdr:rowOff>
    </xdr:from>
    <xdr:ext cx="525780" cy="25019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1965" y="163658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137795</xdr:rowOff>
    </xdr:from>
    <xdr:to>
      <xdr:col>45</xdr:col>
      <xdr:colOff>177800</xdr:colOff>
      <xdr:row>97</xdr:row>
      <xdr:rowOff>125730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5969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27305</xdr:rowOff>
    </xdr:from>
    <xdr:to>
      <xdr:col>46</xdr:col>
      <xdr:colOff>38100</xdr:colOff>
      <xdr:row>97</xdr:row>
      <xdr:rowOff>128905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145415</xdr:rowOff>
    </xdr:from>
    <xdr:ext cx="525780" cy="25019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2965" y="164331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137795</xdr:rowOff>
    </xdr:from>
    <xdr:to>
      <xdr:col>41</xdr:col>
      <xdr:colOff>50800</xdr:colOff>
      <xdr:row>97</xdr:row>
      <xdr:rowOff>64770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9699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168275</xdr:rowOff>
    </xdr:from>
    <xdr:to>
      <xdr:col>41</xdr:col>
      <xdr:colOff>101600</xdr:colOff>
      <xdr:row>97</xdr:row>
      <xdr:rowOff>98425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89535</xdr:rowOff>
    </xdr:from>
    <xdr:ext cx="525780" cy="25019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3965" y="167201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121285</xdr:rowOff>
    </xdr:from>
    <xdr:ext cx="525780" cy="25082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4965" y="1640903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9525</xdr:rowOff>
    </xdr:from>
    <xdr:to>
      <xdr:col>55</xdr:col>
      <xdr:colOff>50800</xdr:colOff>
      <xdr:row>96</xdr:row>
      <xdr:rowOff>111125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32385</xdr:rowOff>
    </xdr:from>
    <xdr:ext cx="534670" cy="250190"/>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3201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58420</xdr:rowOff>
    </xdr:from>
    <xdr:to>
      <xdr:col>50</xdr:col>
      <xdr:colOff>165100</xdr:colOff>
      <xdr:row>97</xdr:row>
      <xdr:rowOff>160020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151130</xdr:rowOff>
    </xdr:from>
    <xdr:ext cx="52578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1965" y="167817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74930</xdr:rowOff>
    </xdr:from>
    <xdr:to>
      <xdr:col>46</xdr:col>
      <xdr:colOff>38100</xdr:colOff>
      <xdr:row>98</xdr:row>
      <xdr:rowOff>5080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167640</xdr:rowOff>
    </xdr:from>
    <xdr:ext cx="525780" cy="25019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2965" y="167982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86995</xdr:rowOff>
    </xdr:from>
    <xdr:to>
      <xdr:col>41</xdr:col>
      <xdr:colOff>101600</xdr:colOff>
      <xdr:row>97</xdr:row>
      <xdr:rowOff>17780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33655</xdr:rowOff>
    </xdr:from>
    <xdr:ext cx="525780" cy="2584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3965" y="163214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13970</xdr:rowOff>
    </xdr:from>
    <xdr:to>
      <xdr:col>36</xdr:col>
      <xdr:colOff>165100</xdr:colOff>
      <xdr:row>97</xdr:row>
      <xdr:rowOff>115570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106680</xdr:rowOff>
    </xdr:from>
    <xdr:ext cx="52578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4965" y="16737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030"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740" cy="25019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99060</xdr:rowOff>
    </xdr:from>
    <xdr:to>
      <xdr:col>85</xdr:col>
      <xdr:colOff>126365</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425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45720</xdr:rowOff>
    </xdr:from>
    <xdr:ext cx="534670" cy="259080"/>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17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78,124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99060</xdr:rowOff>
    </xdr:from>
    <xdr:to>
      <xdr:col>86</xdr:col>
      <xdr:colOff>25400</xdr:colOff>
      <xdr:row>30</xdr:row>
      <xdr:rowOff>99060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4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27940</xdr:rowOff>
    </xdr:from>
    <xdr:to>
      <xdr:col>85</xdr:col>
      <xdr:colOff>127000</xdr:colOff>
      <xdr:row>39</xdr:row>
      <xdr:rowOff>43815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1449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95250</xdr:rowOff>
    </xdr:from>
    <xdr:ext cx="534670" cy="259080"/>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6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72390</xdr:rowOff>
    </xdr:from>
    <xdr:to>
      <xdr:col>85</xdr:col>
      <xdr:colOff>177800</xdr:colOff>
      <xdr:row>38</xdr:row>
      <xdr:rowOff>2540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21590</xdr:rowOff>
    </xdr:from>
    <xdr:to>
      <xdr:col>81</xdr:col>
      <xdr:colOff>50800</xdr:colOff>
      <xdr:row>39</xdr:row>
      <xdr:rowOff>43815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081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13335</xdr:rowOff>
    </xdr:from>
    <xdr:to>
      <xdr:col>81</xdr:col>
      <xdr:colOff>101600</xdr:colOff>
      <xdr:row>38</xdr:row>
      <xdr:rowOff>114935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132080</xdr:rowOff>
    </xdr:from>
    <xdr:ext cx="461010" cy="25146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350" y="63042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21590</xdr:rowOff>
    </xdr:from>
    <xdr:to>
      <xdr:col>76</xdr:col>
      <xdr:colOff>114300</xdr:colOff>
      <xdr:row>39</xdr:row>
      <xdr:rowOff>34290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081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166370</xdr:rowOff>
    </xdr:from>
    <xdr:ext cx="461010" cy="25146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350" y="63385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34290</xdr:rowOff>
    </xdr:from>
    <xdr:to>
      <xdr:col>71</xdr:col>
      <xdr:colOff>177800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20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114300</xdr:rowOff>
    </xdr:from>
    <xdr:to>
      <xdr:col>72</xdr:col>
      <xdr:colOff>38100</xdr:colOff>
      <xdr:row>39</xdr:row>
      <xdr:rowOff>44450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60960</xdr:rowOff>
    </xdr:from>
    <xdr:ext cx="46101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350" y="64046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81280</xdr:rowOff>
    </xdr:from>
    <xdr:to>
      <xdr:col>67</xdr:col>
      <xdr:colOff>101600</xdr:colOff>
      <xdr:row>39</xdr:row>
      <xdr:rowOff>11430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27940</xdr:rowOff>
    </xdr:from>
    <xdr:ext cx="46101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350" y="63715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148590</xdr:rowOff>
    </xdr:from>
    <xdr:to>
      <xdr:col>85</xdr:col>
      <xdr:colOff>177800</xdr:colOff>
      <xdr:row>39</xdr:row>
      <xdr:rowOff>78740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63500</xdr:rowOff>
    </xdr:from>
    <xdr:ext cx="378460" cy="251460"/>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78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86360</xdr:rowOff>
    </xdr:from>
    <xdr:ext cx="313690" cy="25146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24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142240</xdr:rowOff>
    </xdr:from>
    <xdr:to>
      <xdr:col>76</xdr:col>
      <xdr:colOff>165100</xdr:colOff>
      <xdr:row>39</xdr:row>
      <xdr:rowOff>72390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63500</xdr:rowOff>
    </xdr:from>
    <xdr:ext cx="461010" cy="25146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350" y="675005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154940</xdr:rowOff>
    </xdr:from>
    <xdr:to>
      <xdr:col>72</xdr:col>
      <xdr:colOff>38100</xdr:colOff>
      <xdr:row>39</xdr:row>
      <xdr:rowOff>85090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76200</xdr:rowOff>
    </xdr:from>
    <xdr:ext cx="378460" cy="25019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70" y="67627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0665" cy="25146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030" cy="25019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030" cy="25019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665"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66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66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665"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66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66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66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66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0030" cy="25019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6740" cy="25146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2522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6740" cy="2584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6740"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740" cy="25019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57785</xdr:rowOff>
    </xdr:from>
    <xdr:to>
      <xdr:col>85</xdr:col>
      <xdr:colOff>126365</xdr:colOff>
      <xdr:row>79</xdr:row>
      <xdr:rowOff>156210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3073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160020</xdr:rowOff>
    </xdr:from>
    <xdr:ext cx="534670" cy="259080"/>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70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24,729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156210</xdr:rowOff>
    </xdr:from>
    <xdr:to>
      <xdr:col>86</xdr:col>
      <xdr:colOff>25400</xdr:colOff>
      <xdr:row>79</xdr:row>
      <xdr:rowOff>156210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70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4445</xdr:rowOff>
    </xdr:from>
    <xdr:ext cx="598805" cy="259080"/>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0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159,758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57785</xdr:rowOff>
    </xdr:from>
    <xdr:to>
      <xdr:col>86</xdr:col>
      <xdr:colOff>25400</xdr:colOff>
      <xdr:row>71</xdr:row>
      <xdr:rowOff>57785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143510</xdr:rowOff>
    </xdr:from>
    <xdr:to>
      <xdr:col>85</xdr:col>
      <xdr:colOff>127000</xdr:colOff>
      <xdr:row>77</xdr:row>
      <xdr:rowOff>149225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451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83185</xdr:rowOff>
    </xdr:from>
    <xdr:ext cx="534670" cy="259080"/>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3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60325</xdr:rowOff>
    </xdr:from>
    <xdr:to>
      <xdr:col>85</xdr:col>
      <xdr:colOff>177800</xdr:colOff>
      <xdr:row>77</xdr:row>
      <xdr:rowOff>161925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114935</xdr:rowOff>
    </xdr:from>
    <xdr:to>
      <xdr:col>81</xdr:col>
      <xdr:colOff>50800</xdr:colOff>
      <xdr:row>77</xdr:row>
      <xdr:rowOff>149225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165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53975</xdr:rowOff>
    </xdr:from>
    <xdr:to>
      <xdr:col>81</xdr:col>
      <xdr:colOff>101600</xdr:colOff>
      <xdr:row>77</xdr:row>
      <xdr:rowOff>155575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635</xdr:rowOff>
    </xdr:from>
    <xdr:ext cx="52578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3965" y="130308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114935</xdr:rowOff>
    </xdr:from>
    <xdr:to>
      <xdr:col>76</xdr:col>
      <xdr:colOff>114300</xdr:colOff>
      <xdr:row>77</xdr:row>
      <xdr:rowOff>168275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1658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50165</xdr:rowOff>
    </xdr:from>
    <xdr:to>
      <xdr:col>76</xdr:col>
      <xdr:colOff>165100</xdr:colOff>
      <xdr:row>77</xdr:row>
      <xdr:rowOff>151765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168275</xdr:rowOff>
    </xdr:from>
    <xdr:ext cx="525780" cy="25019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4965" y="130270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168275</xdr:rowOff>
    </xdr:from>
    <xdr:to>
      <xdr:col>71</xdr:col>
      <xdr:colOff>177800</xdr:colOff>
      <xdr:row>78</xdr:row>
      <xdr:rowOff>40640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699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56515</xdr:rowOff>
    </xdr:from>
    <xdr:to>
      <xdr:col>72</xdr:col>
      <xdr:colOff>38100</xdr:colOff>
      <xdr:row>77</xdr:row>
      <xdr:rowOff>158115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3175</xdr:rowOff>
    </xdr:from>
    <xdr:ext cx="52578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5965" y="130333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63500</xdr:rowOff>
    </xdr:from>
    <xdr:to>
      <xdr:col>67</xdr:col>
      <xdr:colOff>101600</xdr:colOff>
      <xdr:row>77</xdr:row>
      <xdr:rowOff>164465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9525</xdr:rowOff>
    </xdr:from>
    <xdr:ext cx="525780" cy="25019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6965" y="130397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92710</xdr:rowOff>
    </xdr:from>
    <xdr:to>
      <xdr:col>85</xdr:col>
      <xdr:colOff>177800</xdr:colOff>
      <xdr:row>78</xdr:row>
      <xdr:rowOff>22860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71120</xdr:rowOff>
    </xdr:from>
    <xdr:ext cx="534670" cy="259080"/>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7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98425</xdr:rowOff>
    </xdr:from>
    <xdr:to>
      <xdr:col>81</xdr:col>
      <xdr:colOff>101600</xdr:colOff>
      <xdr:row>78</xdr:row>
      <xdr:rowOff>29210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19685</xdr:rowOff>
    </xdr:from>
    <xdr:ext cx="525780" cy="25019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3965" y="133927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64135</xdr:rowOff>
    </xdr:from>
    <xdr:to>
      <xdr:col>76</xdr:col>
      <xdr:colOff>165100</xdr:colOff>
      <xdr:row>77</xdr:row>
      <xdr:rowOff>166370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157480</xdr:rowOff>
    </xdr:from>
    <xdr:ext cx="525780" cy="25019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4965" y="133591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117475</xdr:rowOff>
    </xdr:from>
    <xdr:to>
      <xdr:col>72</xdr:col>
      <xdr:colOff>38100</xdr:colOff>
      <xdr:row>78</xdr:row>
      <xdr:rowOff>47625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38735</xdr:rowOff>
    </xdr:from>
    <xdr:ext cx="52578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5965" y="134118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160655</xdr:rowOff>
    </xdr:from>
    <xdr:to>
      <xdr:col>67</xdr:col>
      <xdr:colOff>101600</xdr:colOff>
      <xdr:row>78</xdr:row>
      <xdr:rowOff>90805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81915</xdr:rowOff>
    </xdr:from>
    <xdr:ext cx="52578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6965" y="134550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19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740"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5080</xdr:rowOff>
    </xdr:from>
    <xdr:to>
      <xdr:col>85</xdr:col>
      <xdr:colOff>126365</xdr:colOff>
      <xdr:row>99</xdr:row>
      <xdr:rowOff>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558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3810</xdr:rowOff>
    </xdr:from>
    <xdr:ext cx="469900" cy="259080"/>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7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0</xdr:rowOff>
    </xdr:from>
    <xdr:to>
      <xdr:col>86</xdr:col>
      <xdr:colOff>25400</xdr:colOff>
      <xdr:row>99</xdr:row>
      <xdr:rowOff>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7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123190</xdr:rowOff>
    </xdr:from>
    <xdr:ext cx="598805" cy="250190"/>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07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5080</xdr:rowOff>
    </xdr:from>
    <xdr:to>
      <xdr:col>86</xdr:col>
      <xdr:colOff>25400</xdr:colOff>
      <xdr:row>90</xdr:row>
      <xdr:rowOff>5080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109220</xdr:rowOff>
    </xdr:from>
    <xdr:to>
      <xdr:col>85</xdr:col>
      <xdr:colOff>127000</xdr:colOff>
      <xdr:row>98</xdr:row>
      <xdr:rowOff>29845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3987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156845</xdr:rowOff>
    </xdr:from>
    <xdr:ext cx="534670" cy="250190"/>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59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133985</xdr:rowOff>
    </xdr:from>
    <xdr:to>
      <xdr:col>85</xdr:col>
      <xdr:colOff>177800</xdr:colOff>
      <xdr:row>97</xdr:row>
      <xdr:rowOff>64135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29845</xdr:rowOff>
    </xdr:from>
    <xdr:to>
      <xdr:col>81</xdr:col>
      <xdr:colOff>50800</xdr:colOff>
      <xdr:row>98</xdr:row>
      <xdr:rowOff>100965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3194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65405</xdr:rowOff>
    </xdr:from>
    <xdr:to>
      <xdr:col>81</xdr:col>
      <xdr:colOff>101600</xdr:colOff>
      <xdr:row>97</xdr:row>
      <xdr:rowOff>167005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12065</xdr:rowOff>
    </xdr:from>
    <xdr:ext cx="52578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3965" y="16471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100965</xdr:rowOff>
    </xdr:from>
    <xdr:to>
      <xdr:col>76</xdr:col>
      <xdr:colOff>114300</xdr:colOff>
      <xdr:row>99</xdr:row>
      <xdr:rowOff>6350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030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101600</xdr:rowOff>
    </xdr:from>
    <xdr:to>
      <xdr:col>76</xdr:col>
      <xdr:colOff>165100</xdr:colOff>
      <xdr:row>98</xdr:row>
      <xdr:rowOff>31750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48260</xdr:rowOff>
    </xdr:from>
    <xdr:ext cx="52578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4965" y="165074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140970</xdr:rowOff>
    </xdr:from>
    <xdr:to>
      <xdr:col>71</xdr:col>
      <xdr:colOff>177800</xdr:colOff>
      <xdr:row>99</xdr:row>
      <xdr:rowOff>6350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430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144780</xdr:rowOff>
    </xdr:from>
    <xdr:to>
      <xdr:col>72</xdr:col>
      <xdr:colOff>38100</xdr:colOff>
      <xdr:row>98</xdr:row>
      <xdr:rowOff>74930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91440</xdr:rowOff>
    </xdr:from>
    <xdr:ext cx="52578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5965" y="165506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120650</xdr:rowOff>
    </xdr:from>
    <xdr:to>
      <xdr:col>67</xdr:col>
      <xdr:colOff>101600</xdr:colOff>
      <xdr:row>98</xdr:row>
      <xdr:rowOff>50165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66675</xdr:rowOff>
    </xdr:from>
    <xdr:ext cx="525780" cy="25019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6965" y="165258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58420</xdr:rowOff>
    </xdr:from>
    <xdr:to>
      <xdr:col>85</xdr:col>
      <xdr:colOff>177800</xdr:colOff>
      <xdr:row>97</xdr:row>
      <xdr:rowOff>160020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36830</xdr:rowOff>
    </xdr:from>
    <xdr:ext cx="534670" cy="259080"/>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6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150495</xdr:rowOff>
    </xdr:from>
    <xdr:to>
      <xdr:col>81</xdr:col>
      <xdr:colOff>101600</xdr:colOff>
      <xdr:row>98</xdr:row>
      <xdr:rowOff>80645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71755</xdr:rowOff>
    </xdr:from>
    <xdr:ext cx="52578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3965" y="16873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50165</xdr:rowOff>
    </xdr:from>
    <xdr:to>
      <xdr:col>76</xdr:col>
      <xdr:colOff>165100</xdr:colOff>
      <xdr:row>98</xdr:row>
      <xdr:rowOff>151765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143510</xdr:rowOff>
    </xdr:from>
    <xdr:ext cx="461010" cy="25146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350" y="1694561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126365</xdr:rowOff>
    </xdr:from>
    <xdr:to>
      <xdr:col>72</xdr:col>
      <xdr:colOff>38100</xdr:colOff>
      <xdr:row>99</xdr:row>
      <xdr:rowOff>56515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47625</xdr:rowOff>
    </xdr:from>
    <xdr:ext cx="46101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350" y="17021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90170</xdr:rowOff>
    </xdr:from>
    <xdr:to>
      <xdr:col>67</xdr:col>
      <xdr:colOff>101600</xdr:colOff>
      <xdr:row>99</xdr:row>
      <xdr:rowOff>20320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11430</xdr:rowOff>
    </xdr:from>
    <xdr:ext cx="46101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350" y="169849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0030"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082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19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167640</xdr:rowOff>
    </xdr:from>
    <xdr:to>
      <xdr:col>116</xdr:col>
      <xdr:colOff>62865</xdr:colOff>
      <xdr:row>39</xdr:row>
      <xdr:rowOff>99060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1114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114300</xdr:rowOff>
    </xdr:from>
    <xdr:ext cx="534670" cy="259080"/>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8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167640</xdr:rowOff>
    </xdr:from>
    <xdr:to>
      <xdr:col>116</xdr:col>
      <xdr:colOff>152400</xdr:colOff>
      <xdr:row>30</xdr:row>
      <xdr:rowOff>167640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1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36195</xdr:rowOff>
    </xdr:from>
    <xdr:to>
      <xdr:col>116</xdr:col>
      <xdr:colOff>63500</xdr:colOff>
      <xdr:row>39</xdr:row>
      <xdr:rowOff>55880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227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103505</xdr:rowOff>
    </xdr:from>
    <xdr:ext cx="469900" cy="259080"/>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47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80645</xdr:rowOff>
    </xdr:from>
    <xdr:to>
      <xdr:col>116</xdr:col>
      <xdr:colOff>114300</xdr:colOff>
      <xdr:row>39</xdr:row>
      <xdr:rowOff>10795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36195</xdr:rowOff>
    </xdr:from>
    <xdr:to>
      <xdr:col>111</xdr:col>
      <xdr:colOff>177800</xdr:colOff>
      <xdr:row>39</xdr:row>
      <xdr:rowOff>62230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7227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111760</xdr:rowOff>
    </xdr:from>
    <xdr:to>
      <xdr:col>112</xdr:col>
      <xdr:colOff>38100</xdr:colOff>
      <xdr:row>39</xdr:row>
      <xdr:rowOff>41910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58420</xdr:rowOff>
    </xdr:from>
    <xdr:ext cx="46101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350" y="64020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62230</xdr:rowOff>
    </xdr:from>
    <xdr:to>
      <xdr:col>107</xdr:col>
      <xdr:colOff>50800</xdr:colOff>
      <xdr:row>39</xdr:row>
      <xdr:rowOff>64770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48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71120</xdr:rowOff>
    </xdr:from>
    <xdr:ext cx="46101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350" y="64147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64770</xdr:rowOff>
    </xdr:from>
    <xdr:to>
      <xdr:col>102</xdr:col>
      <xdr:colOff>114300</xdr:colOff>
      <xdr:row>39</xdr:row>
      <xdr:rowOff>94615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7513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102235</xdr:rowOff>
    </xdr:from>
    <xdr:to>
      <xdr:col>102</xdr:col>
      <xdr:colOff>165100</xdr:colOff>
      <xdr:row>39</xdr:row>
      <xdr:rowOff>32385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48895</xdr:rowOff>
    </xdr:from>
    <xdr:ext cx="46101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350" y="63925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63500</xdr:rowOff>
    </xdr:from>
    <xdr:ext cx="461010" cy="25146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350" y="640715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5080</xdr:rowOff>
    </xdr:from>
    <xdr:to>
      <xdr:col>116</xdr:col>
      <xdr:colOff>114300</xdr:colOff>
      <xdr:row>39</xdr:row>
      <xdr:rowOff>106680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91440</xdr:rowOff>
    </xdr:from>
    <xdr:ext cx="469900" cy="259080"/>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0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156845</xdr:rowOff>
    </xdr:from>
    <xdr:to>
      <xdr:col>112</xdr:col>
      <xdr:colOff>38100</xdr:colOff>
      <xdr:row>39</xdr:row>
      <xdr:rowOff>86995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78105</xdr:rowOff>
    </xdr:from>
    <xdr:ext cx="461010" cy="25019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350" y="67646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11430</xdr:rowOff>
    </xdr:from>
    <xdr:to>
      <xdr:col>107</xdr:col>
      <xdr:colOff>101600</xdr:colOff>
      <xdr:row>39</xdr:row>
      <xdr:rowOff>113030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104775</xdr:rowOff>
    </xdr:from>
    <xdr:ext cx="46101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350" y="67913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13970</xdr:rowOff>
    </xdr:from>
    <xdr:to>
      <xdr:col>102</xdr:col>
      <xdr:colOff>165100</xdr:colOff>
      <xdr:row>39</xdr:row>
      <xdr:rowOff>115570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106680</xdr:rowOff>
    </xdr:from>
    <xdr:ext cx="46101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350" y="67932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43815</xdr:rowOff>
    </xdr:from>
    <xdr:to>
      <xdr:col>98</xdr:col>
      <xdr:colOff>38100</xdr:colOff>
      <xdr:row>39</xdr:row>
      <xdr:rowOff>145415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136525</xdr:rowOff>
    </xdr:from>
    <xdr:ext cx="378460" cy="2584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70" y="6823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030"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019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6740" cy="25019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12700</xdr:rowOff>
    </xdr:from>
    <xdr:to>
      <xdr:col>116</xdr:col>
      <xdr:colOff>62865</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56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130810</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31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73,673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12700</xdr:rowOff>
    </xdr:from>
    <xdr:to>
      <xdr:col>116</xdr:col>
      <xdr:colOff>152400</xdr:colOff>
      <xdr:row>51</xdr:row>
      <xdr:rowOff>12700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5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156845</xdr:rowOff>
    </xdr:from>
    <xdr:to>
      <xdr:col>116</xdr:col>
      <xdr:colOff>63500</xdr:colOff>
      <xdr:row>58</xdr:row>
      <xdr:rowOff>157480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009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54610</xdr:rowOff>
    </xdr:from>
    <xdr:ext cx="469900" cy="25019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2726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31750</xdr:rowOff>
    </xdr:from>
    <xdr:to>
      <xdr:col>116</xdr:col>
      <xdr:colOff>114300</xdr:colOff>
      <xdr:row>58</xdr:row>
      <xdr:rowOff>133350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157480</xdr:rowOff>
    </xdr:from>
    <xdr:to>
      <xdr:col>111</xdr:col>
      <xdr:colOff>177800</xdr:colOff>
      <xdr:row>58</xdr:row>
      <xdr:rowOff>158115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01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73025</xdr:rowOff>
    </xdr:from>
    <xdr:to>
      <xdr:col>112</xdr:col>
      <xdr:colOff>38100</xdr:colOff>
      <xdr:row>59</xdr:row>
      <xdr:rowOff>3175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19685</xdr:rowOff>
    </xdr:from>
    <xdr:ext cx="461010" cy="25019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7923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158115</xdr:rowOff>
    </xdr:from>
    <xdr:to>
      <xdr:col>107</xdr:col>
      <xdr:colOff>50800</xdr:colOff>
      <xdr:row>58</xdr:row>
      <xdr:rowOff>158115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02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73025</xdr:rowOff>
    </xdr:from>
    <xdr:to>
      <xdr:col>107</xdr:col>
      <xdr:colOff>101600</xdr:colOff>
      <xdr:row>59</xdr:row>
      <xdr:rowOff>3175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19685</xdr:rowOff>
    </xdr:from>
    <xdr:ext cx="461010" cy="25019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7923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154940</xdr:rowOff>
    </xdr:from>
    <xdr:to>
      <xdr:col>102</xdr:col>
      <xdr:colOff>114300</xdr:colOff>
      <xdr:row>58</xdr:row>
      <xdr:rowOff>158115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990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101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7777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58420</xdr:rowOff>
    </xdr:from>
    <xdr:to>
      <xdr:col>98</xdr:col>
      <xdr:colOff>38100</xdr:colOff>
      <xdr:row>58</xdr:row>
      <xdr:rowOff>160020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5080</xdr:rowOff>
    </xdr:from>
    <xdr:ext cx="46101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7777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106045</xdr:rowOff>
    </xdr:from>
    <xdr:to>
      <xdr:col>116</xdr:col>
      <xdr:colOff>114300</xdr:colOff>
      <xdr:row>59</xdr:row>
      <xdr:rowOff>36195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20955</xdr:rowOff>
    </xdr:from>
    <xdr:ext cx="469900" cy="250190"/>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6505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106680</xdr:rowOff>
    </xdr:from>
    <xdr:to>
      <xdr:col>112</xdr:col>
      <xdr:colOff>38100</xdr:colOff>
      <xdr:row>59</xdr:row>
      <xdr:rowOff>36830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27940</xdr:rowOff>
    </xdr:from>
    <xdr:ext cx="46101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350" y="101434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107315</xdr:rowOff>
    </xdr:from>
    <xdr:to>
      <xdr:col>107</xdr:col>
      <xdr:colOff>101600</xdr:colOff>
      <xdr:row>59</xdr:row>
      <xdr:rowOff>37465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29210</xdr:rowOff>
    </xdr:from>
    <xdr:ext cx="461010" cy="25146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350" y="1014476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107315</xdr:rowOff>
    </xdr:from>
    <xdr:to>
      <xdr:col>102</xdr:col>
      <xdr:colOff>165100</xdr:colOff>
      <xdr:row>59</xdr:row>
      <xdr:rowOff>37465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29210</xdr:rowOff>
    </xdr:from>
    <xdr:ext cx="461010" cy="25146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350" y="1014476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103505</xdr:rowOff>
    </xdr:from>
    <xdr:to>
      <xdr:col>98</xdr:col>
      <xdr:colOff>38100</xdr:colOff>
      <xdr:row>59</xdr:row>
      <xdr:rowOff>33655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24765</xdr:rowOff>
    </xdr:from>
    <xdr:ext cx="46101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350" y="101403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995" cy="21717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030" cy="25019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168910</xdr:rowOff>
    </xdr:from>
    <xdr:ext cx="531495" cy="25019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5420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54610</xdr:rowOff>
    </xdr:from>
    <xdr:ext cx="531495" cy="25019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256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111760</xdr:rowOff>
    </xdr:from>
    <xdr:ext cx="531495" cy="25019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970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019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54610</xdr:rowOff>
    </xdr:from>
    <xdr:ext cx="586740" cy="25019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23990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70</xdr:row>
      <xdr:rowOff>111760</xdr:rowOff>
    </xdr:from>
    <xdr:ext cx="586740" cy="25019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2113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68</xdr:row>
      <xdr:rowOff>168910</xdr:rowOff>
    </xdr:from>
    <xdr:ext cx="586740" cy="25019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370" y="11827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740" cy="25019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95885</xdr:rowOff>
    </xdr:from>
    <xdr:to>
      <xdr:col>116</xdr:col>
      <xdr:colOff>62865</xdr:colOff>
      <xdr:row>78</xdr:row>
      <xdr:rowOff>98425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738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102235</xdr:rowOff>
    </xdr:from>
    <xdr:ext cx="534670" cy="2584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98425</xdr:rowOff>
    </xdr:from>
    <xdr:to>
      <xdr:col>116</xdr:col>
      <xdr:colOff>152400</xdr:colOff>
      <xdr:row>78</xdr:row>
      <xdr:rowOff>98425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42545</xdr:rowOff>
    </xdr:from>
    <xdr:ext cx="598805" cy="250190"/>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725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131,080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95885</xdr:rowOff>
    </xdr:from>
    <xdr:to>
      <xdr:col>116</xdr:col>
      <xdr:colOff>152400</xdr:colOff>
      <xdr:row>70</xdr:row>
      <xdr:rowOff>95885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118110</xdr:rowOff>
    </xdr:from>
    <xdr:to>
      <xdr:col>116</xdr:col>
      <xdr:colOff>63500</xdr:colOff>
      <xdr:row>77</xdr:row>
      <xdr:rowOff>156845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197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163195</xdr:rowOff>
    </xdr:from>
    <xdr:ext cx="534670" cy="259080"/>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1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140335</xdr:rowOff>
    </xdr:from>
    <xdr:to>
      <xdr:col>116</xdr:col>
      <xdr:colOff>114300</xdr:colOff>
      <xdr:row>77</xdr:row>
      <xdr:rowOff>70485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95250</xdr:rowOff>
    </xdr:from>
    <xdr:to>
      <xdr:col>111</xdr:col>
      <xdr:colOff>177800</xdr:colOff>
      <xdr:row>77</xdr:row>
      <xdr:rowOff>156845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2545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55245</xdr:rowOff>
    </xdr:from>
    <xdr:to>
      <xdr:col>112</xdr:col>
      <xdr:colOff>38100</xdr:colOff>
      <xdr:row>76</xdr:row>
      <xdr:rowOff>156845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1905</xdr:rowOff>
    </xdr:from>
    <xdr:ext cx="52578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5965" y="128606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86995</xdr:rowOff>
    </xdr:from>
    <xdr:to>
      <xdr:col>107</xdr:col>
      <xdr:colOff>50800</xdr:colOff>
      <xdr:row>76</xdr:row>
      <xdr:rowOff>95250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171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43815</xdr:rowOff>
    </xdr:from>
    <xdr:to>
      <xdr:col>107</xdr:col>
      <xdr:colOff>101600</xdr:colOff>
      <xdr:row>76</xdr:row>
      <xdr:rowOff>145415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162560</xdr:rowOff>
    </xdr:from>
    <xdr:ext cx="52578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6965" y="12849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86995</xdr:rowOff>
    </xdr:from>
    <xdr:to>
      <xdr:col>102</xdr:col>
      <xdr:colOff>114300</xdr:colOff>
      <xdr:row>76</xdr:row>
      <xdr:rowOff>95250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171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29845</xdr:rowOff>
    </xdr:from>
    <xdr:to>
      <xdr:col>102</xdr:col>
      <xdr:colOff>165100</xdr:colOff>
      <xdr:row>76</xdr:row>
      <xdr:rowOff>132080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0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147955</xdr:rowOff>
    </xdr:from>
    <xdr:ext cx="525780" cy="2584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283525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33655</xdr:rowOff>
    </xdr:from>
    <xdr:to>
      <xdr:col>98</xdr:col>
      <xdr:colOff>38100</xdr:colOff>
      <xdr:row>76</xdr:row>
      <xdr:rowOff>135255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151765</xdr:rowOff>
    </xdr:from>
    <xdr:ext cx="52578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8390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67310</xdr:rowOff>
    </xdr:from>
    <xdr:to>
      <xdr:col>116</xdr:col>
      <xdr:colOff>114300</xdr:colOff>
      <xdr:row>77</xdr:row>
      <xdr:rowOff>168910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45720</xdr:rowOff>
    </xdr:from>
    <xdr:ext cx="534670" cy="25908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47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106045</xdr:rowOff>
    </xdr:from>
    <xdr:to>
      <xdr:col>112</xdr:col>
      <xdr:colOff>38100</xdr:colOff>
      <xdr:row>78</xdr:row>
      <xdr:rowOff>36195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27305</xdr:rowOff>
    </xdr:from>
    <xdr:ext cx="52578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5965" y="134004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44450</xdr:rowOff>
    </xdr:from>
    <xdr:to>
      <xdr:col>107</xdr:col>
      <xdr:colOff>101600</xdr:colOff>
      <xdr:row>76</xdr:row>
      <xdr:rowOff>146050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137160</xdr:rowOff>
    </xdr:from>
    <xdr:ext cx="52578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6965" y="13167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36195</xdr:rowOff>
    </xdr:from>
    <xdr:to>
      <xdr:col>102</xdr:col>
      <xdr:colOff>165100</xdr:colOff>
      <xdr:row>76</xdr:row>
      <xdr:rowOff>137795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128905</xdr:rowOff>
    </xdr:from>
    <xdr:ext cx="52578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7965" y="131591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44450</xdr:rowOff>
    </xdr:from>
    <xdr:to>
      <xdr:col>98</xdr:col>
      <xdr:colOff>38100</xdr:colOff>
      <xdr:row>76</xdr:row>
      <xdr:rowOff>146050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137160</xdr:rowOff>
    </xdr:from>
    <xdr:ext cx="52578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8965" y="13167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995" cy="21717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030" cy="25019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030" cy="25019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66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66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66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66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66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66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66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66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solidFill>
                <a:sysClr val="windowText" lastClr="000000"/>
              </a:solidFill>
              <a:latin typeface="ＭＳ Ｐゴシック"/>
              <a:ea typeface="ＭＳ Ｐゴシック"/>
            </a:rPr>
            <a:t>補助費等の住民一人当たりのコストは、前年度から102,379円増加して169,714円となったが、類似団体平均と下回っている。増加要因は、特別定額給付金事業などの新型コロナウイルス感染症流行に対応した補助金交付事業を実施したためである。</a:t>
          </a:r>
        </a:p>
        <a:p>
          <a:r>
            <a:rPr kumimoji="1" lang="ja-JP" altLang="en-US" sz="1000">
              <a:solidFill>
                <a:sysClr val="windowText" lastClr="000000"/>
              </a:solidFill>
              <a:latin typeface="ＭＳ Ｐゴシック"/>
              <a:ea typeface="ＭＳ Ｐゴシック"/>
            </a:rPr>
            <a:t>　普通建設事業費の住民一人当たりのコストは、前年度から39,031円増加して88,749円となり、類似団体平均と同水準なっている。普通建設事業費のうち新規整備では天王こども園（仮称）整備事業等の実施により、前年度から16,898円増加して19,655円となった。更新整備では、天王市民センター（仮称）整備事業等の実施により、前年度から23,150円増加して62,361円となった。令和3年度では、天王市民センター（仮称）及び天王こども園（仮称）整備関連事業を継続して実施する予定である。</a:t>
          </a:r>
        </a:p>
        <a:p>
          <a:r>
            <a:rPr kumimoji="1" lang="ja-JP" altLang="en-US" sz="1000">
              <a:solidFill>
                <a:sysClr val="windowText" lastClr="000000"/>
              </a:solidFill>
              <a:latin typeface="ＭＳ Ｐゴシック"/>
              <a:ea typeface="ＭＳ Ｐゴシック"/>
            </a:rPr>
            <a:t>　物件費の住民一人当たりのコストは、前年度から19,324円増加して76,091円となったが、類似団体平均を下回っている。増加要因は、学校タブレット端末等整備事業を実施したほか、会計年度任用職員制度の開始にあたり業務体制の見直し、外部委託を推進したためである。</a:t>
          </a:r>
        </a:p>
        <a:p>
          <a:r>
            <a:rPr kumimoji="1" lang="ja-JP" altLang="en-US" sz="1000">
              <a:solidFill>
                <a:sysClr val="windowText" lastClr="000000"/>
              </a:solidFill>
              <a:latin typeface="ＭＳ Ｐゴシック"/>
              <a:ea typeface="ＭＳ Ｐゴシック"/>
            </a:rPr>
            <a:t>　積立金の住民一人当たりのコストは、前年度から7,245円増加して21,879円となったが、類似団体平均を下回っている。増加要因は、財政調整基金への積立て、またふるさと納税の増加によりふるさと応援基金への積立てが増加したためである。今後も、着実な積立てを行っていくとともに、充当可能事業への活用を積極的に行っていく。</a:t>
          </a:r>
        </a:p>
        <a:p>
          <a:r>
            <a:rPr kumimoji="1" lang="ja-JP" altLang="en-US" sz="1000">
              <a:solidFill>
                <a:sysClr val="windowText" lastClr="000000"/>
              </a:solidFill>
              <a:latin typeface="ＭＳ Ｐゴシック"/>
              <a:ea typeface="ＭＳ Ｐゴシック"/>
            </a:rPr>
            <a:t>　人件費の住民一人当たりのコストは、前年度から8,713円減少して74,771円となり、類似団体平均を下回っている。減少要因は、会計年度任用職員制度の開始にあたり業務体制を見直し、外部委託等を推進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32,287
32,206
97.72
21,770,991
20,775,397
928,472
9,706,071
19,034,720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66.0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0030" cy="25019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0190"/>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019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0190"/>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0190"/>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107950</xdr:rowOff>
    </xdr:from>
    <xdr:to>
      <xdr:col>24</xdr:col>
      <xdr:colOff>62865</xdr:colOff>
      <xdr:row>38</xdr:row>
      <xdr:rowOff>3175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350"/>
          <a:ext cx="1270" cy="923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6985</xdr:rowOff>
    </xdr:from>
    <xdr:ext cx="469900" cy="25082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20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3175</xdr:rowOff>
    </xdr:from>
    <xdr:to>
      <xdr:col>24</xdr:col>
      <xdr:colOff>152400</xdr:colOff>
      <xdr:row>38</xdr:row>
      <xdr:rowOff>3175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54610</xdr:rowOff>
    </xdr:from>
    <xdr:ext cx="534670" cy="250190"/>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5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23,190</a:t>
          </a:r>
          <a:endParaRPr kumimoji="1" lang="ja-JP" altLang="en-US" sz="1000" b="1">
            <a:latin typeface="ＭＳ Ｐゴシック"/>
          </a:endParaRPr>
        </a:p>
      </xdr:txBody>
    </xdr:sp>
    <xdr:clientData/>
  </xdr:oneCellAnchor>
  <xdr:twoCellAnchor>
    <xdr:from>
      <xdr:col>23</xdr:col>
      <xdr:colOff>165100</xdr:colOff>
      <xdr:row>32</xdr:row>
      <xdr:rowOff>107950</xdr:rowOff>
    </xdr:from>
    <xdr:to>
      <xdr:col>24</xdr:col>
      <xdr:colOff>152400</xdr:colOff>
      <xdr:row>32</xdr:row>
      <xdr:rowOff>107950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69850</xdr:rowOff>
    </xdr:from>
    <xdr:to>
      <xdr:col>24</xdr:col>
      <xdr:colOff>63500</xdr:colOff>
      <xdr:row>37</xdr:row>
      <xdr:rowOff>80010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797300" y="64135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9525</xdr:rowOff>
    </xdr:from>
    <xdr:ext cx="469900" cy="250190"/>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35317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69850</xdr:rowOff>
    </xdr:from>
    <xdr:to>
      <xdr:col>19</xdr:col>
      <xdr:colOff>177800</xdr:colOff>
      <xdr:row>37</xdr:row>
      <xdr:rowOff>73025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2908300" y="6413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21590</xdr:rowOff>
    </xdr:from>
    <xdr:to>
      <xdr:col>20</xdr:col>
      <xdr:colOff>38100</xdr:colOff>
      <xdr:row>37</xdr:row>
      <xdr:rowOff>123190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114300</xdr:rowOff>
    </xdr:from>
    <xdr:ext cx="461010" cy="259080"/>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350" y="64579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59690</xdr:rowOff>
    </xdr:from>
    <xdr:to>
      <xdr:col>15</xdr:col>
      <xdr:colOff>50800</xdr:colOff>
      <xdr:row>37</xdr:row>
      <xdr:rowOff>73025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019300" y="64033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26035</xdr:rowOff>
    </xdr:from>
    <xdr:to>
      <xdr:col>15</xdr:col>
      <xdr:colOff>101600</xdr:colOff>
      <xdr:row>37</xdr:row>
      <xdr:rowOff>127635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118745</xdr:rowOff>
    </xdr:from>
    <xdr:ext cx="46101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350" y="64623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57785</xdr:rowOff>
    </xdr:from>
    <xdr:to>
      <xdr:col>10</xdr:col>
      <xdr:colOff>114300</xdr:colOff>
      <xdr:row>37</xdr:row>
      <xdr:rowOff>59690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130300" y="64014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29845</xdr:rowOff>
    </xdr:from>
    <xdr:to>
      <xdr:col>10</xdr:col>
      <xdr:colOff>165100</xdr:colOff>
      <xdr:row>37</xdr:row>
      <xdr:rowOff>132080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122555</xdr:rowOff>
    </xdr:from>
    <xdr:ext cx="461010" cy="25019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350" y="64662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29210</xdr:rowOff>
    </xdr:from>
    <xdr:to>
      <xdr:col>6</xdr:col>
      <xdr:colOff>38100</xdr:colOff>
      <xdr:row>37</xdr:row>
      <xdr:rowOff>130175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121285</xdr:rowOff>
    </xdr:from>
    <xdr:ext cx="461010" cy="25082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350" y="646493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160020</xdr:rowOff>
    </xdr:from>
    <xdr:ext cx="469900" cy="259080"/>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16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19050</xdr:rowOff>
    </xdr:from>
    <xdr:to>
      <xdr:col>20</xdr:col>
      <xdr:colOff>38100</xdr:colOff>
      <xdr:row>37</xdr:row>
      <xdr:rowOff>120650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137160</xdr:rowOff>
    </xdr:from>
    <xdr:ext cx="46101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350" y="61379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22225</xdr:rowOff>
    </xdr:from>
    <xdr:to>
      <xdr:col>15</xdr:col>
      <xdr:colOff>101600</xdr:colOff>
      <xdr:row>37</xdr:row>
      <xdr:rowOff>123825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140335</xdr:rowOff>
    </xdr:from>
    <xdr:ext cx="461010" cy="259080"/>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350" y="61410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8890</xdr:rowOff>
    </xdr:from>
    <xdr:to>
      <xdr:col>10</xdr:col>
      <xdr:colOff>165100</xdr:colOff>
      <xdr:row>37</xdr:row>
      <xdr:rowOff>110490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127000</xdr:rowOff>
    </xdr:from>
    <xdr:ext cx="461010" cy="259080"/>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350" y="61277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6985</xdr:rowOff>
    </xdr:from>
    <xdr:to>
      <xdr:col>6</xdr:col>
      <xdr:colOff>38100</xdr:colOff>
      <xdr:row>37</xdr:row>
      <xdr:rowOff>109220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125095</xdr:rowOff>
    </xdr:from>
    <xdr:ext cx="461010" cy="2584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350" y="612584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0030" cy="2590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072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6740" cy="25082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370" y="9745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6740"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418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740" cy="25146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093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740"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740"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12065</xdr:rowOff>
    </xdr:from>
    <xdr:to>
      <xdr:col>24</xdr:col>
      <xdr:colOff>62865</xdr:colOff>
      <xdr:row>56</xdr:row>
      <xdr:rowOff>105410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015"/>
          <a:ext cx="127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109220</xdr:rowOff>
    </xdr:from>
    <xdr:ext cx="598805" cy="251460"/>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4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155,443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105410</xdr:rowOff>
    </xdr:from>
    <xdr:to>
      <xdr:col>24</xdr:col>
      <xdr:colOff>152400</xdr:colOff>
      <xdr:row>56</xdr:row>
      <xdr:rowOff>105410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130175</xdr:rowOff>
    </xdr:from>
    <xdr:ext cx="598805" cy="25908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446,526</a:t>
          </a:r>
          <a:endParaRPr kumimoji="1" lang="ja-JP" altLang="en-US" sz="1000" b="1">
            <a:latin typeface="ＭＳ Ｐゴシック"/>
          </a:endParaRPr>
        </a:p>
      </xdr:txBody>
    </xdr:sp>
    <xdr:clientData/>
  </xdr:oneCellAnchor>
  <xdr:twoCellAnchor>
    <xdr:from>
      <xdr:col>23</xdr:col>
      <xdr:colOff>165100</xdr:colOff>
      <xdr:row>51</xdr:row>
      <xdr:rowOff>12065</xdr:rowOff>
    </xdr:from>
    <xdr:to>
      <xdr:col>24</xdr:col>
      <xdr:colOff>152400</xdr:colOff>
      <xdr:row>51</xdr:row>
      <xdr:rowOff>12065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113665</xdr:rowOff>
    </xdr:from>
    <xdr:to>
      <xdr:col>24</xdr:col>
      <xdr:colOff>63500</xdr:colOff>
      <xdr:row>58</xdr:row>
      <xdr:rowOff>76835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43415"/>
          <a:ext cx="838200" cy="477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43815</xdr:rowOff>
    </xdr:from>
    <xdr:ext cx="598805" cy="250190"/>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73565"/>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65405</xdr:rowOff>
    </xdr:from>
    <xdr:to>
      <xdr:col>24</xdr:col>
      <xdr:colOff>114300</xdr:colOff>
      <xdr:row>55</xdr:row>
      <xdr:rowOff>167005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76835</xdr:rowOff>
    </xdr:from>
    <xdr:to>
      <xdr:col>19</xdr:col>
      <xdr:colOff>177800</xdr:colOff>
      <xdr:row>58</xdr:row>
      <xdr:rowOff>117475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2093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111125</xdr:rowOff>
    </xdr:from>
    <xdr:to>
      <xdr:col>20</xdr:col>
      <xdr:colOff>38100</xdr:colOff>
      <xdr:row>58</xdr:row>
      <xdr:rowOff>41275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57785</xdr:rowOff>
    </xdr:from>
    <xdr:ext cx="525780" cy="25908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29965" y="96589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52705</xdr:rowOff>
    </xdr:from>
    <xdr:to>
      <xdr:col>15</xdr:col>
      <xdr:colOff>50800</xdr:colOff>
      <xdr:row>58</xdr:row>
      <xdr:rowOff>117475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968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125730</xdr:rowOff>
    </xdr:from>
    <xdr:to>
      <xdr:col>15</xdr:col>
      <xdr:colOff>101600</xdr:colOff>
      <xdr:row>58</xdr:row>
      <xdr:rowOff>55880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72390</xdr:rowOff>
    </xdr:from>
    <xdr:ext cx="52578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0965" y="96735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52705</xdr:rowOff>
    </xdr:from>
    <xdr:to>
      <xdr:col>10</xdr:col>
      <xdr:colOff>114300</xdr:colOff>
      <xdr:row>58</xdr:row>
      <xdr:rowOff>71120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968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151765</xdr:rowOff>
    </xdr:from>
    <xdr:to>
      <xdr:col>10</xdr:col>
      <xdr:colOff>165100</xdr:colOff>
      <xdr:row>58</xdr:row>
      <xdr:rowOff>81915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98425</xdr:rowOff>
    </xdr:from>
    <xdr:ext cx="525780" cy="25082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1965" y="96996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143510</xdr:rowOff>
    </xdr:from>
    <xdr:to>
      <xdr:col>6</xdr:col>
      <xdr:colOff>38100</xdr:colOff>
      <xdr:row>58</xdr:row>
      <xdr:rowOff>73660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90170</xdr:rowOff>
    </xdr:from>
    <xdr:ext cx="52578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2965" y="9691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63500</xdr:rowOff>
    </xdr:from>
    <xdr:to>
      <xdr:col>24</xdr:col>
      <xdr:colOff>114300</xdr:colOff>
      <xdr:row>55</xdr:row>
      <xdr:rowOff>164465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93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86360</xdr:rowOff>
    </xdr:from>
    <xdr:ext cx="598805" cy="25146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446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26035</xdr:rowOff>
    </xdr:from>
    <xdr:to>
      <xdr:col>20</xdr:col>
      <xdr:colOff>38100</xdr:colOff>
      <xdr:row>58</xdr:row>
      <xdr:rowOff>127635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118745</xdr:rowOff>
    </xdr:from>
    <xdr:ext cx="52578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29965" y="100628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66675</xdr:rowOff>
    </xdr:from>
    <xdr:to>
      <xdr:col>15</xdr:col>
      <xdr:colOff>101600</xdr:colOff>
      <xdr:row>58</xdr:row>
      <xdr:rowOff>168275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159385</xdr:rowOff>
    </xdr:from>
    <xdr:ext cx="525780" cy="2584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0965" y="1010348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1905</xdr:rowOff>
    </xdr:from>
    <xdr:to>
      <xdr:col>10</xdr:col>
      <xdr:colOff>165100</xdr:colOff>
      <xdr:row>58</xdr:row>
      <xdr:rowOff>103505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94615</xdr:rowOff>
    </xdr:from>
    <xdr:ext cx="52578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1965" y="10038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20320</xdr:rowOff>
    </xdr:from>
    <xdr:to>
      <xdr:col>6</xdr:col>
      <xdr:colOff>38100</xdr:colOff>
      <xdr:row>58</xdr:row>
      <xdr:rowOff>121920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113030</xdr:rowOff>
    </xdr:from>
    <xdr:ext cx="525780"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2965" y="100571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178,381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0030" cy="25019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6740"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44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6740"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06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740" cy="25019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6740"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6740"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740" cy="25019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57785</xdr:rowOff>
    </xdr:from>
    <xdr:to>
      <xdr:col>24</xdr:col>
      <xdr:colOff>62865</xdr:colOff>
      <xdr:row>78</xdr:row>
      <xdr:rowOff>114935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7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118745</xdr:rowOff>
    </xdr:from>
    <xdr:ext cx="598805" cy="259080"/>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126,475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114935</xdr:rowOff>
    </xdr:from>
    <xdr:to>
      <xdr:col>24</xdr:col>
      <xdr:colOff>152400</xdr:colOff>
      <xdr:row>78</xdr:row>
      <xdr:rowOff>114935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4445</xdr:rowOff>
    </xdr:from>
    <xdr:ext cx="598805" cy="259080"/>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456,537</a:t>
          </a:r>
          <a:endParaRPr kumimoji="1" lang="ja-JP" altLang="en-US" sz="1000" b="1">
            <a:latin typeface="ＭＳ Ｐゴシック"/>
          </a:endParaRPr>
        </a:p>
      </xdr:txBody>
    </xdr:sp>
    <xdr:clientData/>
  </xdr:oneCellAnchor>
  <xdr:twoCellAnchor>
    <xdr:from>
      <xdr:col>23</xdr:col>
      <xdr:colOff>165100</xdr:colOff>
      <xdr:row>71</xdr:row>
      <xdr:rowOff>57785</xdr:rowOff>
    </xdr:from>
    <xdr:to>
      <xdr:col>24</xdr:col>
      <xdr:colOff>152400</xdr:colOff>
      <xdr:row>71</xdr:row>
      <xdr:rowOff>57785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52070</xdr:rowOff>
    </xdr:from>
    <xdr:to>
      <xdr:col>24</xdr:col>
      <xdr:colOff>63500</xdr:colOff>
      <xdr:row>77</xdr:row>
      <xdr:rowOff>130175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5372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137795</xdr:rowOff>
    </xdr:from>
    <xdr:ext cx="598805" cy="259080"/>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65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114935</xdr:rowOff>
    </xdr:from>
    <xdr:to>
      <xdr:col>24</xdr:col>
      <xdr:colOff>114300</xdr:colOff>
      <xdr:row>77</xdr:row>
      <xdr:rowOff>45085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130175</xdr:rowOff>
    </xdr:from>
    <xdr:to>
      <xdr:col>19</xdr:col>
      <xdr:colOff>177800</xdr:colOff>
      <xdr:row>77</xdr:row>
      <xdr:rowOff>166370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318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132715</xdr:rowOff>
    </xdr:from>
    <xdr:to>
      <xdr:col>20</xdr:col>
      <xdr:colOff>38100</xdr:colOff>
      <xdr:row>77</xdr:row>
      <xdr:rowOff>63500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79375</xdr:rowOff>
    </xdr:from>
    <xdr:ext cx="589915" cy="2584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580" y="1293812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91440</xdr:rowOff>
    </xdr:from>
    <xdr:to>
      <xdr:col>15</xdr:col>
      <xdr:colOff>50800</xdr:colOff>
      <xdr:row>77</xdr:row>
      <xdr:rowOff>166370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930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161290</xdr:rowOff>
    </xdr:from>
    <xdr:to>
      <xdr:col>15</xdr:col>
      <xdr:colOff>101600</xdr:colOff>
      <xdr:row>77</xdr:row>
      <xdr:rowOff>91440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107950</xdr:rowOff>
    </xdr:from>
    <xdr:ext cx="589915"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580" y="1296670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91440</xdr:rowOff>
    </xdr:from>
    <xdr:to>
      <xdr:col>10</xdr:col>
      <xdr:colOff>114300</xdr:colOff>
      <xdr:row>77</xdr:row>
      <xdr:rowOff>149225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930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158750</xdr:rowOff>
    </xdr:from>
    <xdr:to>
      <xdr:col>10</xdr:col>
      <xdr:colOff>165100</xdr:colOff>
      <xdr:row>77</xdr:row>
      <xdr:rowOff>88900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105410</xdr:rowOff>
    </xdr:from>
    <xdr:ext cx="58991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580" y="129641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170815</xdr:rowOff>
    </xdr:from>
    <xdr:to>
      <xdr:col>6</xdr:col>
      <xdr:colOff>38100</xdr:colOff>
      <xdr:row>77</xdr:row>
      <xdr:rowOff>100965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117475</xdr:rowOff>
    </xdr:from>
    <xdr:ext cx="589915"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580" y="1297622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635</xdr:rowOff>
    </xdr:from>
    <xdr:to>
      <xdr:col>24</xdr:col>
      <xdr:colOff>114300</xdr:colOff>
      <xdr:row>77</xdr:row>
      <xdr:rowOff>102235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150495</xdr:rowOff>
    </xdr:from>
    <xdr:ext cx="598805" cy="259080"/>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80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79375</xdr:rowOff>
    </xdr:from>
    <xdr:to>
      <xdr:col>20</xdr:col>
      <xdr:colOff>38100</xdr:colOff>
      <xdr:row>78</xdr:row>
      <xdr:rowOff>9525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635</xdr:rowOff>
    </xdr:from>
    <xdr:ext cx="589915"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580" y="1337373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114935</xdr:rowOff>
    </xdr:from>
    <xdr:to>
      <xdr:col>15</xdr:col>
      <xdr:colOff>101600</xdr:colOff>
      <xdr:row>78</xdr:row>
      <xdr:rowOff>45085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36195</xdr:rowOff>
    </xdr:from>
    <xdr:ext cx="589915"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580" y="1340929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40640</xdr:rowOff>
    </xdr:from>
    <xdr:to>
      <xdr:col>10</xdr:col>
      <xdr:colOff>165100</xdr:colOff>
      <xdr:row>77</xdr:row>
      <xdr:rowOff>142240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133350</xdr:rowOff>
    </xdr:from>
    <xdr:ext cx="589915" cy="25019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580" y="1333500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98425</xdr:rowOff>
    </xdr:from>
    <xdr:to>
      <xdr:col>6</xdr:col>
      <xdr:colOff>38100</xdr:colOff>
      <xdr:row>78</xdr:row>
      <xdr:rowOff>29210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19685</xdr:rowOff>
    </xdr:from>
    <xdr:ext cx="589915" cy="25019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580" y="1339278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0030"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740" cy="25019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740"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74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109220</xdr:rowOff>
    </xdr:from>
    <xdr:to>
      <xdr:col>24</xdr:col>
      <xdr:colOff>62865</xdr:colOff>
      <xdr:row>98</xdr:row>
      <xdr:rowOff>36195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72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40640</xdr:rowOff>
    </xdr:from>
    <xdr:ext cx="534670" cy="25146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36195</xdr:rowOff>
    </xdr:from>
    <xdr:to>
      <xdr:col>24</xdr:col>
      <xdr:colOff>152400</xdr:colOff>
      <xdr:row>98</xdr:row>
      <xdr:rowOff>36195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55245</xdr:rowOff>
    </xdr:from>
    <xdr:ext cx="598805" cy="25019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194,090</a:t>
          </a:r>
          <a:endParaRPr kumimoji="1" lang="ja-JP" altLang="en-US" sz="1000" b="1">
            <a:latin typeface="ＭＳ Ｐゴシック"/>
          </a:endParaRPr>
        </a:p>
      </xdr:txBody>
    </xdr:sp>
    <xdr:clientData/>
  </xdr:oneCellAnchor>
  <xdr:twoCellAnchor>
    <xdr:from>
      <xdr:col>23</xdr:col>
      <xdr:colOff>165100</xdr:colOff>
      <xdr:row>90</xdr:row>
      <xdr:rowOff>109220</xdr:rowOff>
    </xdr:from>
    <xdr:to>
      <xdr:col>24</xdr:col>
      <xdr:colOff>152400</xdr:colOff>
      <xdr:row>90</xdr:row>
      <xdr:rowOff>109220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136525</xdr:rowOff>
    </xdr:from>
    <xdr:to>
      <xdr:col>24</xdr:col>
      <xdr:colOff>63500</xdr:colOff>
      <xdr:row>97</xdr:row>
      <xdr:rowOff>139700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671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52070</xdr:rowOff>
    </xdr:from>
    <xdr:ext cx="534670" cy="25146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98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29210</xdr:rowOff>
    </xdr:from>
    <xdr:to>
      <xdr:col>24</xdr:col>
      <xdr:colOff>114300</xdr:colOff>
      <xdr:row>96</xdr:row>
      <xdr:rowOff>130175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139700</xdr:rowOff>
    </xdr:from>
    <xdr:to>
      <xdr:col>19</xdr:col>
      <xdr:colOff>177800</xdr:colOff>
      <xdr:row>97</xdr:row>
      <xdr:rowOff>144780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70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89535</xdr:rowOff>
    </xdr:from>
    <xdr:to>
      <xdr:col>20</xdr:col>
      <xdr:colOff>38100</xdr:colOff>
      <xdr:row>97</xdr:row>
      <xdr:rowOff>19685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36195</xdr:rowOff>
    </xdr:from>
    <xdr:ext cx="52578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3239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144780</xdr:rowOff>
    </xdr:from>
    <xdr:to>
      <xdr:col>15</xdr:col>
      <xdr:colOff>50800</xdr:colOff>
      <xdr:row>98</xdr:row>
      <xdr:rowOff>17780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754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118745</xdr:rowOff>
    </xdr:from>
    <xdr:to>
      <xdr:col>15</xdr:col>
      <xdr:colOff>101600</xdr:colOff>
      <xdr:row>97</xdr:row>
      <xdr:rowOff>48895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65405</xdr:rowOff>
    </xdr:from>
    <xdr:ext cx="525780" cy="25019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3531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17780</xdr:rowOff>
    </xdr:from>
    <xdr:to>
      <xdr:col>10</xdr:col>
      <xdr:colOff>114300</xdr:colOff>
      <xdr:row>98</xdr:row>
      <xdr:rowOff>33020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198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97790</xdr:rowOff>
    </xdr:from>
    <xdr:to>
      <xdr:col>10</xdr:col>
      <xdr:colOff>165100</xdr:colOff>
      <xdr:row>97</xdr:row>
      <xdr:rowOff>27940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44450</xdr:rowOff>
    </xdr:from>
    <xdr:ext cx="52578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3322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107315</xdr:rowOff>
    </xdr:from>
    <xdr:to>
      <xdr:col>6</xdr:col>
      <xdr:colOff>38100</xdr:colOff>
      <xdr:row>97</xdr:row>
      <xdr:rowOff>37465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53975</xdr:rowOff>
    </xdr:from>
    <xdr:ext cx="525780" cy="25019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3417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86360</xdr:rowOff>
    </xdr:from>
    <xdr:to>
      <xdr:col>24</xdr:col>
      <xdr:colOff>114300</xdr:colOff>
      <xdr:row>98</xdr:row>
      <xdr:rowOff>15875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635</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3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88900</xdr:rowOff>
    </xdr:from>
    <xdr:to>
      <xdr:col>20</xdr:col>
      <xdr:colOff>38100</xdr:colOff>
      <xdr:row>98</xdr:row>
      <xdr:rowOff>19050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10160</xdr:rowOff>
    </xdr:from>
    <xdr:ext cx="52578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6812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93980</xdr:rowOff>
    </xdr:from>
    <xdr:to>
      <xdr:col>15</xdr:col>
      <xdr:colOff>101600</xdr:colOff>
      <xdr:row>98</xdr:row>
      <xdr:rowOff>24130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15240</xdr:rowOff>
    </xdr:from>
    <xdr:ext cx="52578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68173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137795</xdr:rowOff>
    </xdr:from>
    <xdr:to>
      <xdr:col>10</xdr:col>
      <xdr:colOff>165100</xdr:colOff>
      <xdr:row>98</xdr:row>
      <xdr:rowOff>67945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59055</xdr:rowOff>
    </xdr:from>
    <xdr:ext cx="52578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8611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153670</xdr:rowOff>
    </xdr:from>
    <xdr:to>
      <xdr:col>6</xdr:col>
      <xdr:colOff>38100</xdr:colOff>
      <xdr:row>98</xdr:row>
      <xdr:rowOff>83820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74930</xdr:rowOff>
    </xdr:from>
    <xdr:ext cx="525780" cy="25146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68770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0030" cy="25019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8470" cy="25019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8470" cy="25019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8470" cy="25019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8470" cy="25019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36195</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145"/>
          <a:ext cx="127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154940</xdr:rowOff>
    </xdr:from>
    <xdr:ext cx="469900" cy="251460"/>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9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5,702</a:t>
          </a:r>
          <a:endParaRPr kumimoji="1" lang="ja-JP" altLang="en-US" sz="1000" b="1">
            <a:latin typeface="ＭＳ Ｐゴシック"/>
          </a:endParaRPr>
        </a:p>
      </xdr:txBody>
    </xdr:sp>
    <xdr:clientData/>
  </xdr:oneCellAnchor>
  <xdr:twoCellAnchor>
    <xdr:from>
      <xdr:col>54</xdr:col>
      <xdr:colOff>101600</xdr:colOff>
      <xdr:row>31</xdr:row>
      <xdr:rowOff>36195</xdr:rowOff>
    </xdr:from>
    <xdr:to>
      <xdr:col>55</xdr:col>
      <xdr:colOff>88900</xdr:colOff>
      <xdr:row>31</xdr:row>
      <xdr:rowOff>36195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137160</xdr:rowOff>
    </xdr:from>
    <xdr:to>
      <xdr:col>55</xdr:col>
      <xdr:colOff>0</xdr:colOff>
      <xdr:row>38</xdr:row>
      <xdr:rowOff>139065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22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106680</xdr:rowOff>
    </xdr:from>
    <xdr:ext cx="378460" cy="259080"/>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88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83820</xdr:rowOff>
    </xdr:from>
    <xdr:to>
      <xdr:col>55</xdr:col>
      <xdr:colOff>50800</xdr:colOff>
      <xdr:row>38</xdr:row>
      <xdr:rowOff>13970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137795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52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79375</xdr:rowOff>
    </xdr:from>
    <xdr:to>
      <xdr:col>50</xdr:col>
      <xdr:colOff>165100</xdr:colOff>
      <xdr:row>38</xdr:row>
      <xdr:rowOff>9525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26035</xdr:rowOff>
    </xdr:from>
    <xdr:ext cx="378460" cy="25908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70" y="6198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135255</xdr:rowOff>
    </xdr:from>
    <xdr:to>
      <xdr:col>45</xdr:col>
      <xdr:colOff>177800</xdr:colOff>
      <xdr:row>38</xdr:row>
      <xdr:rowOff>137795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03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100965</xdr:rowOff>
    </xdr:from>
    <xdr:to>
      <xdr:col>46</xdr:col>
      <xdr:colOff>38100</xdr:colOff>
      <xdr:row>38</xdr:row>
      <xdr:rowOff>31115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47625</xdr:rowOff>
    </xdr:from>
    <xdr:ext cx="37846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135255</xdr:rowOff>
    </xdr:from>
    <xdr:to>
      <xdr:col>41</xdr:col>
      <xdr:colOff>50800</xdr:colOff>
      <xdr:row>38</xdr:row>
      <xdr:rowOff>138430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503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97790</xdr:rowOff>
    </xdr:from>
    <xdr:to>
      <xdr:col>41</xdr:col>
      <xdr:colOff>101600</xdr:colOff>
      <xdr:row>38</xdr:row>
      <xdr:rowOff>27305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43815</xdr:rowOff>
    </xdr:from>
    <xdr:ext cx="378460" cy="25019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70" y="621601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72390</xdr:rowOff>
    </xdr:from>
    <xdr:to>
      <xdr:col>36</xdr:col>
      <xdr:colOff>165100</xdr:colOff>
      <xdr:row>38</xdr:row>
      <xdr:rowOff>2540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19050</xdr:rowOff>
    </xdr:from>
    <xdr:ext cx="378460" cy="25019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70" y="61912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88265</xdr:rowOff>
    </xdr:from>
    <xdr:to>
      <xdr:col>55</xdr:col>
      <xdr:colOff>50800</xdr:colOff>
      <xdr:row>39</xdr:row>
      <xdr:rowOff>18415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3175</xdr:rowOff>
    </xdr:from>
    <xdr:ext cx="249555" cy="259080"/>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7620</xdr:rowOff>
    </xdr:from>
    <xdr:ext cx="313690" cy="25019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455" y="6694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86995</xdr:rowOff>
    </xdr:from>
    <xdr:to>
      <xdr:col>46</xdr:col>
      <xdr:colOff>38100</xdr:colOff>
      <xdr:row>39</xdr:row>
      <xdr:rowOff>17780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8255</xdr:rowOff>
    </xdr:from>
    <xdr:ext cx="240665" cy="25019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840" y="6694805"/>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84455</xdr:rowOff>
    </xdr:from>
    <xdr:to>
      <xdr:col>41</xdr:col>
      <xdr:colOff>101600</xdr:colOff>
      <xdr:row>39</xdr:row>
      <xdr:rowOff>14605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6350</xdr:rowOff>
    </xdr:from>
    <xdr:ext cx="313690" cy="25146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455" y="66929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87630</xdr:rowOff>
    </xdr:from>
    <xdr:to>
      <xdr:col>36</xdr:col>
      <xdr:colOff>165100</xdr:colOff>
      <xdr:row>39</xdr:row>
      <xdr:rowOff>17780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8890</xdr:rowOff>
    </xdr:from>
    <xdr:ext cx="240665" cy="25019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840" y="669544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0030" cy="25019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019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019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019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019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97790</xdr:rowOff>
    </xdr:from>
    <xdr:to>
      <xdr:col>54</xdr:col>
      <xdr:colOff>189865</xdr:colOff>
      <xdr:row>58</xdr:row>
      <xdr:rowOff>107315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74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111125</xdr:rowOff>
    </xdr:from>
    <xdr:ext cx="469900" cy="250190"/>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22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107315</xdr:rowOff>
    </xdr:from>
    <xdr:to>
      <xdr:col>55</xdr:col>
      <xdr:colOff>88900</xdr:colOff>
      <xdr:row>58</xdr:row>
      <xdr:rowOff>107315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43815</xdr:rowOff>
    </xdr:from>
    <xdr:ext cx="534670" cy="250190"/>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54,361</a:t>
          </a:r>
          <a:endParaRPr kumimoji="1" lang="ja-JP" altLang="en-US" sz="1000" b="1">
            <a:latin typeface="ＭＳ Ｐゴシック"/>
          </a:endParaRPr>
        </a:p>
      </xdr:txBody>
    </xdr:sp>
    <xdr:clientData/>
  </xdr:oneCellAnchor>
  <xdr:twoCellAnchor>
    <xdr:from>
      <xdr:col>54</xdr:col>
      <xdr:colOff>101600</xdr:colOff>
      <xdr:row>51</xdr:row>
      <xdr:rowOff>97790</xdr:rowOff>
    </xdr:from>
    <xdr:to>
      <xdr:col>55</xdr:col>
      <xdr:colOff>88900</xdr:colOff>
      <xdr:row>51</xdr:row>
      <xdr:rowOff>97790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120650</xdr:rowOff>
    </xdr:from>
    <xdr:to>
      <xdr:col>55</xdr:col>
      <xdr:colOff>0</xdr:colOff>
      <xdr:row>56</xdr:row>
      <xdr:rowOff>149860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7218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17780</xdr:rowOff>
    </xdr:from>
    <xdr:ext cx="534670" cy="251460"/>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75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166370</xdr:rowOff>
    </xdr:from>
    <xdr:to>
      <xdr:col>55</xdr:col>
      <xdr:colOff>50800</xdr:colOff>
      <xdr:row>56</xdr:row>
      <xdr:rowOff>95885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115570</xdr:rowOff>
    </xdr:from>
    <xdr:to>
      <xdr:col>50</xdr:col>
      <xdr:colOff>114300</xdr:colOff>
      <xdr:row>56</xdr:row>
      <xdr:rowOff>149860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7167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24765</xdr:rowOff>
    </xdr:from>
    <xdr:to>
      <xdr:col>50</xdr:col>
      <xdr:colOff>165100</xdr:colOff>
      <xdr:row>56</xdr:row>
      <xdr:rowOff>126365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143510</xdr:rowOff>
    </xdr:from>
    <xdr:ext cx="525780" cy="25146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1965" y="94018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99060</xdr:rowOff>
    </xdr:from>
    <xdr:to>
      <xdr:col>45</xdr:col>
      <xdr:colOff>177800</xdr:colOff>
      <xdr:row>56</xdr:row>
      <xdr:rowOff>115570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7002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65405</xdr:rowOff>
    </xdr:from>
    <xdr:to>
      <xdr:col>46</xdr:col>
      <xdr:colOff>38100</xdr:colOff>
      <xdr:row>56</xdr:row>
      <xdr:rowOff>167005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158115</xdr:rowOff>
    </xdr:from>
    <xdr:ext cx="525780" cy="25019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2965" y="97593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99060</xdr:rowOff>
    </xdr:from>
    <xdr:to>
      <xdr:col>41</xdr:col>
      <xdr:colOff>50800</xdr:colOff>
      <xdr:row>56</xdr:row>
      <xdr:rowOff>154940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7002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15875</xdr:rowOff>
    </xdr:from>
    <xdr:to>
      <xdr:col>41</xdr:col>
      <xdr:colOff>101600</xdr:colOff>
      <xdr:row>56</xdr:row>
      <xdr:rowOff>117475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133985</xdr:rowOff>
    </xdr:from>
    <xdr:ext cx="525780" cy="25019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3965" y="93922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168910</xdr:rowOff>
    </xdr:from>
    <xdr:ext cx="525780" cy="25019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4965" y="94272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69850</xdr:rowOff>
    </xdr:from>
    <xdr:to>
      <xdr:col>55</xdr:col>
      <xdr:colOff>50800</xdr:colOff>
      <xdr:row>57</xdr:row>
      <xdr:rowOff>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48260</xdr:rowOff>
    </xdr:from>
    <xdr:ext cx="534670" cy="259080"/>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49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99060</xdr:rowOff>
    </xdr:from>
    <xdr:to>
      <xdr:col>50</xdr:col>
      <xdr:colOff>165100</xdr:colOff>
      <xdr:row>57</xdr:row>
      <xdr:rowOff>29210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20320</xdr:rowOff>
    </xdr:from>
    <xdr:ext cx="525780" cy="25019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1965" y="97929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64770</xdr:rowOff>
    </xdr:from>
    <xdr:to>
      <xdr:col>46</xdr:col>
      <xdr:colOff>38100</xdr:colOff>
      <xdr:row>56</xdr:row>
      <xdr:rowOff>166370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11430</xdr:rowOff>
    </xdr:from>
    <xdr:ext cx="52578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2965" y="94411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48260</xdr:rowOff>
    </xdr:from>
    <xdr:to>
      <xdr:col>41</xdr:col>
      <xdr:colOff>101600</xdr:colOff>
      <xdr:row>56</xdr:row>
      <xdr:rowOff>149860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140970</xdr:rowOff>
    </xdr:from>
    <xdr:ext cx="52578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3965" y="97421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103505</xdr:rowOff>
    </xdr:from>
    <xdr:to>
      <xdr:col>36</xdr:col>
      <xdr:colOff>165100</xdr:colOff>
      <xdr:row>57</xdr:row>
      <xdr:rowOff>33655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24765</xdr:rowOff>
    </xdr:from>
    <xdr:ext cx="52578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4965" y="97974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030" cy="25908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6740"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740" cy="25019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71120</xdr:rowOff>
    </xdr:from>
    <xdr:to>
      <xdr:col>54</xdr:col>
      <xdr:colOff>189865</xdr:colOff>
      <xdr:row>79</xdr:row>
      <xdr:rowOff>3810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62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7620</xdr:rowOff>
    </xdr:from>
    <xdr:ext cx="469900" cy="25019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1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5,818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xdr:rowOff>
    </xdr:from>
    <xdr:to>
      <xdr:col>55</xdr:col>
      <xdr:colOff>88900</xdr:colOff>
      <xdr:row>79</xdr:row>
      <xdr:rowOff>3810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17780</xdr:rowOff>
    </xdr:from>
    <xdr:ext cx="534670" cy="25146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7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96,184</a:t>
          </a:r>
          <a:endParaRPr kumimoji="1" lang="ja-JP" altLang="en-US" sz="1000" b="1">
            <a:latin typeface="ＭＳ Ｐゴシック"/>
          </a:endParaRPr>
        </a:p>
      </xdr:txBody>
    </xdr:sp>
    <xdr:clientData/>
  </xdr:oneCellAnchor>
  <xdr:twoCellAnchor>
    <xdr:from>
      <xdr:col>54</xdr:col>
      <xdr:colOff>101600</xdr:colOff>
      <xdr:row>70</xdr:row>
      <xdr:rowOff>71120</xdr:rowOff>
    </xdr:from>
    <xdr:to>
      <xdr:col>55</xdr:col>
      <xdr:colOff>88900</xdr:colOff>
      <xdr:row>70</xdr:row>
      <xdr:rowOff>71120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8255</xdr:rowOff>
    </xdr:from>
    <xdr:to>
      <xdr:col>55</xdr:col>
      <xdr:colOff>0</xdr:colOff>
      <xdr:row>78</xdr:row>
      <xdr:rowOff>52070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8135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106045</xdr:rowOff>
    </xdr:from>
    <xdr:ext cx="534670" cy="25908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64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83185</xdr:rowOff>
    </xdr:from>
    <xdr:to>
      <xdr:col>55</xdr:col>
      <xdr:colOff>50800</xdr:colOff>
      <xdr:row>77</xdr:row>
      <xdr:rowOff>13335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52070</xdr:rowOff>
    </xdr:from>
    <xdr:to>
      <xdr:col>50</xdr:col>
      <xdr:colOff>114300</xdr:colOff>
      <xdr:row>78</xdr:row>
      <xdr:rowOff>100330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51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74930</xdr:rowOff>
    </xdr:from>
    <xdr:to>
      <xdr:col>50</xdr:col>
      <xdr:colOff>165100</xdr:colOff>
      <xdr:row>78</xdr:row>
      <xdr:rowOff>4445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20955</xdr:rowOff>
    </xdr:from>
    <xdr:ext cx="525780" cy="25019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1965" y="130511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43815</xdr:rowOff>
    </xdr:from>
    <xdr:to>
      <xdr:col>45</xdr:col>
      <xdr:colOff>177800</xdr:colOff>
      <xdr:row>78</xdr:row>
      <xdr:rowOff>100330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169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144145</xdr:rowOff>
    </xdr:from>
    <xdr:to>
      <xdr:col>46</xdr:col>
      <xdr:colOff>38100</xdr:colOff>
      <xdr:row>78</xdr:row>
      <xdr:rowOff>74930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90805</xdr:rowOff>
    </xdr:from>
    <xdr:ext cx="525780" cy="2584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2965" y="131210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123825</xdr:rowOff>
    </xdr:from>
    <xdr:to>
      <xdr:col>41</xdr:col>
      <xdr:colOff>50800</xdr:colOff>
      <xdr:row>78</xdr:row>
      <xdr:rowOff>43815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254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141605</xdr:rowOff>
    </xdr:from>
    <xdr:to>
      <xdr:col>41</xdr:col>
      <xdr:colOff>101600</xdr:colOff>
      <xdr:row>78</xdr:row>
      <xdr:rowOff>71755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88265</xdr:rowOff>
    </xdr:from>
    <xdr:ext cx="525780" cy="25019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3965" y="131184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152400</xdr:rowOff>
    </xdr:from>
    <xdr:to>
      <xdr:col>36</xdr:col>
      <xdr:colOff>165100</xdr:colOff>
      <xdr:row>78</xdr:row>
      <xdr:rowOff>82550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73660</xdr:rowOff>
    </xdr:from>
    <xdr:ext cx="52578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4965" y="13446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128905</xdr:rowOff>
    </xdr:from>
    <xdr:to>
      <xdr:col>55</xdr:col>
      <xdr:colOff>50800</xdr:colOff>
      <xdr:row>78</xdr:row>
      <xdr:rowOff>59055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107315</xdr:rowOff>
    </xdr:from>
    <xdr:ext cx="534670" cy="25908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08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635</xdr:rowOff>
    </xdr:from>
    <xdr:to>
      <xdr:col>50</xdr:col>
      <xdr:colOff>165100</xdr:colOff>
      <xdr:row>78</xdr:row>
      <xdr:rowOff>102235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93345</xdr:rowOff>
    </xdr:from>
    <xdr:ext cx="52578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1965" y="134664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49530</xdr:rowOff>
    </xdr:from>
    <xdr:to>
      <xdr:col>46</xdr:col>
      <xdr:colOff>38100</xdr:colOff>
      <xdr:row>78</xdr:row>
      <xdr:rowOff>151130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142240</xdr:rowOff>
    </xdr:from>
    <xdr:ext cx="52578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2965" y="135153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164465</xdr:rowOff>
    </xdr:from>
    <xdr:to>
      <xdr:col>41</xdr:col>
      <xdr:colOff>101600</xdr:colOff>
      <xdr:row>78</xdr:row>
      <xdr:rowOff>94615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86360</xdr:rowOff>
    </xdr:from>
    <xdr:ext cx="525780" cy="25146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3965" y="134594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73025</xdr:rowOff>
    </xdr:from>
    <xdr:to>
      <xdr:col>36</xdr:col>
      <xdr:colOff>165100</xdr:colOff>
      <xdr:row>78</xdr:row>
      <xdr:rowOff>3175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19685</xdr:rowOff>
    </xdr:from>
    <xdr:ext cx="525780" cy="25019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4965" y="130498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003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6740" cy="25019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674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74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23495</xdr:rowOff>
    </xdr:from>
    <xdr:to>
      <xdr:col>54</xdr:col>
      <xdr:colOff>189865</xdr:colOff>
      <xdr:row>98</xdr:row>
      <xdr:rowOff>55880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44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59690</xdr:rowOff>
    </xdr:from>
    <xdr:ext cx="534670" cy="259080"/>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55880</xdr:rowOff>
    </xdr:from>
    <xdr:to>
      <xdr:col>55</xdr:col>
      <xdr:colOff>88900</xdr:colOff>
      <xdr:row>98</xdr:row>
      <xdr:rowOff>55880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141605</xdr:rowOff>
    </xdr:from>
    <xdr:ext cx="598805" cy="259080"/>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182,772</a:t>
          </a:r>
          <a:endParaRPr kumimoji="1" lang="ja-JP" altLang="en-US" sz="1000" b="1">
            <a:latin typeface="ＭＳ Ｐゴシック"/>
          </a:endParaRPr>
        </a:p>
      </xdr:txBody>
    </xdr:sp>
    <xdr:clientData/>
  </xdr:oneCellAnchor>
  <xdr:twoCellAnchor>
    <xdr:from>
      <xdr:col>54</xdr:col>
      <xdr:colOff>101600</xdr:colOff>
      <xdr:row>91</xdr:row>
      <xdr:rowOff>23495</xdr:rowOff>
    </xdr:from>
    <xdr:to>
      <xdr:col>55</xdr:col>
      <xdr:colOff>88900</xdr:colOff>
      <xdr:row>91</xdr:row>
      <xdr:rowOff>23495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12700</xdr:rowOff>
    </xdr:from>
    <xdr:to>
      <xdr:col>55</xdr:col>
      <xdr:colOff>0</xdr:colOff>
      <xdr:row>97</xdr:row>
      <xdr:rowOff>65405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4335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57150</xdr:rowOff>
    </xdr:from>
    <xdr:ext cx="534670" cy="259080"/>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4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65405</xdr:rowOff>
    </xdr:from>
    <xdr:to>
      <xdr:col>50</xdr:col>
      <xdr:colOff>114300</xdr:colOff>
      <xdr:row>97</xdr:row>
      <xdr:rowOff>94615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960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79375</xdr:rowOff>
    </xdr:from>
    <xdr:to>
      <xdr:col>50</xdr:col>
      <xdr:colOff>165100</xdr:colOff>
      <xdr:row>97</xdr:row>
      <xdr:rowOff>9525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26035</xdr:rowOff>
    </xdr:from>
    <xdr:ext cx="52578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1965" y="163137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88900</xdr:rowOff>
    </xdr:from>
    <xdr:to>
      <xdr:col>45</xdr:col>
      <xdr:colOff>177800</xdr:colOff>
      <xdr:row>97</xdr:row>
      <xdr:rowOff>94615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19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84455</xdr:rowOff>
    </xdr:from>
    <xdr:to>
      <xdr:col>46</xdr:col>
      <xdr:colOff>38100</xdr:colOff>
      <xdr:row>97</xdr:row>
      <xdr:rowOff>14605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31115</xdr:rowOff>
    </xdr:from>
    <xdr:ext cx="525780" cy="25019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2965" y="163188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52070</xdr:rowOff>
    </xdr:from>
    <xdr:to>
      <xdr:col>41</xdr:col>
      <xdr:colOff>50800</xdr:colOff>
      <xdr:row>97</xdr:row>
      <xdr:rowOff>88900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827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69850</xdr:rowOff>
    </xdr:from>
    <xdr:to>
      <xdr:col>41</xdr:col>
      <xdr:colOff>101600</xdr:colOff>
      <xdr:row>96</xdr:row>
      <xdr:rowOff>171450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16510</xdr:rowOff>
    </xdr:from>
    <xdr:ext cx="52578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3965" y="16304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107315</xdr:rowOff>
    </xdr:from>
    <xdr:to>
      <xdr:col>36</xdr:col>
      <xdr:colOff>165100</xdr:colOff>
      <xdr:row>97</xdr:row>
      <xdr:rowOff>37465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53975</xdr:rowOff>
    </xdr:from>
    <xdr:ext cx="525780" cy="25019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4965" y="163417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133350</xdr:rowOff>
    </xdr:from>
    <xdr:to>
      <xdr:col>55</xdr:col>
      <xdr:colOff>50800</xdr:colOff>
      <xdr:row>97</xdr:row>
      <xdr:rowOff>63500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111760</xdr:rowOff>
    </xdr:from>
    <xdr:ext cx="534670" cy="250190"/>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709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14605</xdr:rowOff>
    </xdr:from>
    <xdr:to>
      <xdr:col>50</xdr:col>
      <xdr:colOff>165100</xdr:colOff>
      <xdr:row>97</xdr:row>
      <xdr:rowOff>116205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107315</xdr:rowOff>
    </xdr:from>
    <xdr:ext cx="52578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1965" y="16737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43815</xdr:rowOff>
    </xdr:from>
    <xdr:to>
      <xdr:col>46</xdr:col>
      <xdr:colOff>38100</xdr:colOff>
      <xdr:row>97</xdr:row>
      <xdr:rowOff>145415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136525</xdr:rowOff>
    </xdr:from>
    <xdr:ext cx="525780" cy="2584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2965" y="167671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38100</xdr:rowOff>
    </xdr:from>
    <xdr:to>
      <xdr:col>41</xdr:col>
      <xdr:colOff>101600</xdr:colOff>
      <xdr:row>97</xdr:row>
      <xdr:rowOff>139700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132080</xdr:rowOff>
    </xdr:from>
    <xdr:ext cx="525780" cy="25146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3965" y="167627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1270</xdr:rowOff>
    </xdr:from>
    <xdr:to>
      <xdr:col>36</xdr:col>
      <xdr:colOff>165100</xdr:colOff>
      <xdr:row>97</xdr:row>
      <xdr:rowOff>102870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93980</xdr:rowOff>
    </xdr:from>
    <xdr:ext cx="52578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4965" y="167246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0030" cy="25019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019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019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019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19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12700</xdr:rowOff>
    </xdr:from>
    <xdr:to>
      <xdr:col>85</xdr:col>
      <xdr:colOff>126365</xdr:colOff>
      <xdr:row>37</xdr:row>
      <xdr:rowOff>50800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20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54610</xdr:rowOff>
    </xdr:from>
    <xdr:ext cx="534670" cy="250190"/>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11,399</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50800</xdr:rowOff>
    </xdr:from>
    <xdr:to>
      <xdr:col>86</xdr:col>
      <xdr:colOff>25400</xdr:colOff>
      <xdr:row>37</xdr:row>
      <xdr:rowOff>50800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130810</xdr:rowOff>
    </xdr:from>
    <xdr:ext cx="534670" cy="259080"/>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65,563</a:t>
          </a:r>
          <a:endParaRPr kumimoji="1" lang="ja-JP" altLang="en-US" sz="1000" b="1">
            <a:latin typeface="ＭＳ Ｐゴシック"/>
          </a:endParaRPr>
        </a:p>
      </xdr:txBody>
    </xdr:sp>
    <xdr:clientData/>
  </xdr:oneCellAnchor>
  <xdr:twoCellAnchor>
    <xdr:from>
      <xdr:col>85</xdr:col>
      <xdr:colOff>38100</xdr:colOff>
      <xdr:row>30</xdr:row>
      <xdr:rowOff>12700</xdr:rowOff>
    </xdr:from>
    <xdr:to>
      <xdr:col>86</xdr:col>
      <xdr:colOff>25400</xdr:colOff>
      <xdr:row>30</xdr:row>
      <xdr:rowOff>12700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20955</xdr:rowOff>
    </xdr:from>
    <xdr:to>
      <xdr:col>85</xdr:col>
      <xdr:colOff>127000</xdr:colOff>
      <xdr:row>35</xdr:row>
      <xdr:rowOff>38100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0217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11430</xdr:rowOff>
    </xdr:from>
    <xdr:ext cx="534670" cy="259080"/>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12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33020</xdr:rowOff>
    </xdr:from>
    <xdr:to>
      <xdr:col>85</xdr:col>
      <xdr:colOff>177800</xdr:colOff>
      <xdr:row>35</xdr:row>
      <xdr:rowOff>134620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38100</xdr:rowOff>
    </xdr:from>
    <xdr:to>
      <xdr:col>81</xdr:col>
      <xdr:colOff>50800</xdr:colOff>
      <xdr:row>35</xdr:row>
      <xdr:rowOff>46990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0388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78740</xdr:rowOff>
    </xdr:from>
    <xdr:to>
      <xdr:col>81</xdr:col>
      <xdr:colOff>101600</xdr:colOff>
      <xdr:row>36</xdr:row>
      <xdr:rowOff>8890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171450</xdr:rowOff>
    </xdr:from>
    <xdr:ext cx="525780"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3965" y="61722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41910</xdr:rowOff>
    </xdr:from>
    <xdr:to>
      <xdr:col>76</xdr:col>
      <xdr:colOff>114300</xdr:colOff>
      <xdr:row>35</xdr:row>
      <xdr:rowOff>46990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042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104140</xdr:rowOff>
    </xdr:from>
    <xdr:to>
      <xdr:col>76</xdr:col>
      <xdr:colOff>165100</xdr:colOff>
      <xdr:row>36</xdr:row>
      <xdr:rowOff>34290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25400</xdr:rowOff>
    </xdr:from>
    <xdr:ext cx="52578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4965" y="61976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74930</xdr:rowOff>
    </xdr:from>
    <xdr:to>
      <xdr:col>71</xdr:col>
      <xdr:colOff>177800</xdr:colOff>
      <xdr:row>35</xdr:row>
      <xdr:rowOff>41910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90423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100965</xdr:rowOff>
    </xdr:from>
    <xdr:to>
      <xdr:col>72</xdr:col>
      <xdr:colOff>38100</xdr:colOff>
      <xdr:row>36</xdr:row>
      <xdr:rowOff>31115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22225</xdr:rowOff>
    </xdr:from>
    <xdr:ext cx="525780" cy="2584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5965" y="61944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17780</xdr:rowOff>
    </xdr:from>
    <xdr:ext cx="525780" cy="25146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6965" y="61899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141605</xdr:rowOff>
    </xdr:from>
    <xdr:to>
      <xdr:col>85</xdr:col>
      <xdr:colOff>177800</xdr:colOff>
      <xdr:row>35</xdr:row>
      <xdr:rowOff>71755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164465</xdr:rowOff>
    </xdr:from>
    <xdr:ext cx="534670" cy="259080"/>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822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105410</xdr:rowOff>
    </xdr:from>
    <xdr:ext cx="52578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3965" y="5763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167640</xdr:rowOff>
    </xdr:from>
    <xdr:to>
      <xdr:col>76</xdr:col>
      <xdr:colOff>165100</xdr:colOff>
      <xdr:row>35</xdr:row>
      <xdr:rowOff>97790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114300</xdr:rowOff>
    </xdr:from>
    <xdr:ext cx="52578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4965" y="57721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162560</xdr:rowOff>
    </xdr:from>
    <xdr:to>
      <xdr:col>72</xdr:col>
      <xdr:colOff>38100</xdr:colOff>
      <xdr:row>35</xdr:row>
      <xdr:rowOff>92710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109220</xdr:rowOff>
    </xdr:from>
    <xdr:ext cx="525780" cy="25146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5965" y="57670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24130</xdr:rowOff>
    </xdr:from>
    <xdr:to>
      <xdr:col>67</xdr:col>
      <xdr:colOff>101600</xdr:colOff>
      <xdr:row>34</xdr:row>
      <xdr:rowOff>125730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142240</xdr:rowOff>
    </xdr:from>
    <xdr:ext cx="52578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6965" y="56286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0030"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6740" cy="25019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6740"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6740"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740" cy="25019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104140</xdr:rowOff>
    </xdr:from>
    <xdr:to>
      <xdr:col>85</xdr:col>
      <xdr:colOff>126365</xdr:colOff>
      <xdr:row>57</xdr:row>
      <xdr:rowOff>132715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40"/>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136525</xdr:rowOff>
    </xdr:from>
    <xdr:ext cx="534670" cy="2584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33,427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132715</xdr:rowOff>
    </xdr:from>
    <xdr:to>
      <xdr:col>86</xdr:col>
      <xdr:colOff>25400</xdr:colOff>
      <xdr:row>57</xdr:row>
      <xdr:rowOff>132715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50800</xdr:rowOff>
    </xdr:from>
    <xdr:ext cx="598805" cy="259080"/>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194,665</a:t>
          </a:r>
          <a:endParaRPr kumimoji="1" lang="ja-JP" altLang="en-US" sz="1000" b="1">
            <a:latin typeface="ＭＳ Ｐゴシック"/>
          </a:endParaRPr>
        </a:p>
      </xdr:txBody>
    </xdr:sp>
    <xdr:clientData/>
  </xdr:oneCellAnchor>
  <xdr:twoCellAnchor>
    <xdr:from>
      <xdr:col>85</xdr:col>
      <xdr:colOff>38100</xdr:colOff>
      <xdr:row>50</xdr:row>
      <xdr:rowOff>104140</xdr:rowOff>
    </xdr:from>
    <xdr:to>
      <xdr:col>86</xdr:col>
      <xdr:colOff>25400</xdr:colOff>
      <xdr:row>50</xdr:row>
      <xdr:rowOff>104140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170815</xdr:rowOff>
    </xdr:from>
    <xdr:to>
      <xdr:col>85</xdr:col>
      <xdr:colOff>127000</xdr:colOff>
      <xdr:row>57</xdr:row>
      <xdr:rowOff>46355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7201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49530</xdr:rowOff>
    </xdr:from>
    <xdr:ext cx="534670" cy="259080"/>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26670</xdr:rowOff>
    </xdr:from>
    <xdr:to>
      <xdr:col>85</xdr:col>
      <xdr:colOff>177800</xdr:colOff>
      <xdr:row>56</xdr:row>
      <xdr:rowOff>128270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94615</xdr:rowOff>
    </xdr:from>
    <xdr:to>
      <xdr:col>81</xdr:col>
      <xdr:colOff>50800</xdr:colOff>
      <xdr:row>56</xdr:row>
      <xdr:rowOff>170815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9581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71120</xdr:rowOff>
    </xdr:from>
    <xdr:to>
      <xdr:col>81</xdr:col>
      <xdr:colOff>101600</xdr:colOff>
      <xdr:row>57</xdr:row>
      <xdr:rowOff>1270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17780</xdr:rowOff>
    </xdr:from>
    <xdr:ext cx="525780" cy="25146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3965" y="94475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94615</xdr:rowOff>
    </xdr:from>
    <xdr:to>
      <xdr:col>76</xdr:col>
      <xdr:colOff>114300</xdr:colOff>
      <xdr:row>56</xdr:row>
      <xdr:rowOff>143510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958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48260</xdr:rowOff>
    </xdr:from>
    <xdr:ext cx="52578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4965" y="98209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143510</xdr:rowOff>
    </xdr:from>
    <xdr:to>
      <xdr:col>71</xdr:col>
      <xdr:colOff>177800</xdr:colOff>
      <xdr:row>57</xdr:row>
      <xdr:rowOff>5080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447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121285</xdr:rowOff>
    </xdr:from>
    <xdr:to>
      <xdr:col>72</xdr:col>
      <xdr:colOff>38100</xdr:colOff>
      <xdr:row>57</xdr:row>
      <xdr:rowOff>52070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42545</xdr:rowOff>
    </xdr:from>
    <xdr:ext cx="525780" cy="25019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5965" y="98151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129540</xdr:rowOff>
    </xdr:from>
    <xdr:to>
      <xdr:col>67</xdr:col>
      <xdr:colOff>101600</xdr:colOff>
      <xdr:row>57</xdr:row>
      <xdr:rowOff>59690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50800</xdr:rowOff>
    </xdr:from>
    <xdr:ext cx="52578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6965" y="98234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167005</xdr:rowOff>
    </xdr:from>
    <xdr:to>
      <xdr:col>85</xdr:col>
      <xdr:colOff>177800</xdr:colOff>
      <xdr:row>57</xdr:row>
      <xdr:rowOff>97790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81915</xdr:rowOff>
    </xdr:from>
    <xdr:ext cx="534670" cy="259080"/>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8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120650</xdr:rowOff>
    </xdr:from>
    <xdr:to>
      <xdr:col>81</xdr:col>
      <xdr:colOff>101600</xdr:colOff>
      <xdr:row>57</xdr:row>
      <xdr:rowOff>50165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41275</xdr:rowOff>
    </xdr:from>
    <xdr:ext cx="525780" cy="25082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98139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43815</xdr:rowOff>
    </xdr:from>
    <xdr:to>
      <xdr:col>76</xdr:col>
      <xdr:colOff>165100</xdr:colOff>
      <xdr:row>56</xdr:row>
      <xdr:rowOff>145415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161925</xdr:rowOff>
    </xdr:from>
    <xdr:ext cx="52578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4965" y="94202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92710</xdr:rowOff>
    </xdr:from>
    <xdr:to>
      <xdr:col>72</xdr:col>
      <xdr:colOff>38100</xdr:colOff>
      <xdr:row>57</xdr:row>
      <xdr:rowOff>22860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39370</xdr:rowOff>
    </xdr:from>
    <xdr:ext cx="52578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5965" y="94691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125730</xdr:rowOff>
    </xdr:from>
    <xdr:to>
      <xdr:col>67</xdr:col>
      <xdr:colOff>101600</xdr:colOff>
      <xdr:row>57</xdr:row>
      <xdr:rowOff>55880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72390</xdr:rowOff>
    </xdr:from>
    <xdr:ext cx="52578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6965" y="95021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19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740" cy="25019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99060</xdr:rowOff>
    </xdr:from>
    <xdr:to>
      <xdr:col>85</xdr:col>
      <xdr:colOff>126365</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5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45720</xdr:rowOff>
    </xdr:from>
    <xdr:ext cx="534670" cy="259080"/>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78,124</a:t>
          </a:r>
          <a:endParaRPr kumimoji="1" lang="ja-JP" altLang="en-US" sz="1000" b="1">
            <a:latin typeface="ＭＳ Ｐゴシック"/>
          </a:endParaRPr>
        </a:p>
      </xdr:txBody>
    </xdr:sp>
    <xdr:clientData/>
  </xdr:oneCellAnchor>
  <xdr:twoCellAnchor>
    <xdr:from>
      <xdr:col>85</xdr:col>
      <xdr:colOff>38100</xdr:colOff>
      <xdr:row>70</xdr:row>
      <xdr:rowOff>99060</xdr:rowOff>
    </xdr:from>
    <xdr:to>
      <xdr:col>86</xdr:col>
      <xdr:colOff>25400</xdr:colOff>
      <xdr:row>70</xdr:row>
      <xdr:rowOff>99060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27940</xdr:rowOff>
    </xdr:from>
    <xdr:to>
      <xdr:col>85</xdr:col>
      <xdr:colOff>127000</xdr:colOff>
      <xdr:row>79</xdr:row>
      <xdr:rowOff>43815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7249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95250</xdr:rowOff>
    </xdr:from>
    <xdr:ext cx="534670" cy="259080"/>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25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72390</xdr:rowOff>
    </xdr:from>
    <xdr:to>
      <xdr:col>85</xdr:col>
      <xdr:colOff>177800</xdr:colOff>
      <xdr:row>78</xdr:row>
      <xdr:rowOff>2540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21590</xdr:rowOff>
    </xdr:from>
    <xdr:to>
      <xdr:col>81</xdr:col>
      <xdr:colOff>50800</xdr:colOff>
      <xdr:row>79</xdr:row>
      <xdr:rowOff>43815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61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13335</xdr:rowOff>
    </xdr:from>
    <xdr:to>
      <xdr:col>81</xdr:col>
      <xdr:colOff>101600</xdr:colOff>
      <xdr:row>78</xdr:row>
      <xdr:rowOff>114935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132080</xdr:rowOff>
    </xdr:from>
    <xdr:ext cx="461010" cy="25146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350" y="131622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21590</xdr:rowOff>
    </xdr:from>
    <xdr:to>
      <xdr:col>76</xdr:col>
      <xdr:colOff>114300</xdr:colOff>
      <xdr:row>79</xdr:row>
      <xdr:rowOff>34290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661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48260</xdr:rowOff>
    </xdr:from>
    <xdr:to>
      <xdr:col>76</xdr:col>
      <xdr:colOff>165100</xdr:colOff>
      <xdr:row>78</xdr:row>
      <xdr:rowOff>149860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166370</xdr:rowOff>
    </xdr:from>
    <xdr:ext cx="461010" cy="25146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350" y="131965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34290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78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114300</xdr:rowOff>
    </xdr:from>
    <xdr:to>
      <xdr:col>72</xdr:col>
      <xdr:colOff>38100</xdr:colOff>
      <xdr:row>79</xdr:row>
      <xdr:rowOff>44450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60960</xdr:rowOff>
    </xdr:from>
    <xdr:ext cx="46101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350" y="132626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81280</xdr:rowOff>
    </xdr:from>
    <xdr:to>
      <xdr:col>67</xdr:col>
      <xdr:colOff>101600</xdr:colOff>
      <xdr:row>79</xdr:row>
      <xdr:rowOff>11430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27940</xdr:rowOff>
    </xdr:from>
    <xdr:ext cx="46101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350" y="132295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148590</xdr:rowOff>
    </xdr:from>
    <xdr:to>
      <xdr:col>85</xdr:col>
      <xdr:colOff>177800</xdr:colOff>
      <xdr:row>79</xdr:row>
      <xdr:rowOff>78740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63500</xdr:rowOff>
    </xdr:from>
    <xdr:ext cx="378460" cy="251460"/>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36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164465</xdr:rowOff>
    </xdr:from>
    <xdr:to>
      <xdr:col>81</xdr:col>
      <xdr:colOff>101600</xdr:colOff>
      <xdr:row>79</xdr:row>
      <xdr:rowOff>94615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86360</xdr:rowOff>
    </xdr:from>
    <xdr:ext cx="313690" cy="25146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24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142240</xdr:rowOff>
    </xdr:from>
    <xdr:to>
      <xdr:col>76</xdr:col>
      <xdr:colOff>165100</xdr:colOff>
      <xdr:row>79</xdr:row>
      <xdr:rowOff>72390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63500</xdr:rowOff>
    </xdr:from>
    <xdr:ext cx="461010" cy="25146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360805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154940</xdr:rowOff>
    </xdr:from>
    <xdr:to>
      <xdr:col>72</xdr:col>
      <xdr:colOff>38100</xdr:colOff>
      <xdr:row>79</xdr:row>
      <xdr:rowOff>85090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76200</xdr:rowOff>
    </xdr:from>
    <xdr:ext cx="378460" cy="25019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70" y="136207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0665" cy="25146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840" y="13630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0030" cy="25019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6740" cy="25146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6740" cy="2584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674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57785</xdr:rowOff>
    </xdr:from>
    <xdr:to>
      <xdr:col>85</xdr:col>
      <xdr:colOff>126365</xdr:colOff>
      <xdr:row>99</xdr:row>
      <xdr:rowOff>156210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73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160020</xdr:rowOff>
    </xdr:from>
    <xdr:ext cx="534670" cy="259080"/>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24,729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156210</xdr:rowOff>
    </xdr:from>
    <xdr:to>
      <xdr:col>86</xdr:col>
      <xdr:colOff>25400</xdr:colOff>
      <xdr:row>99</xdr:row>
      <xdr:rowOff>156210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4445</xdr:rowOff>
    </xdr:from>
    <xdr:ext cx="598805" cy="259080"/>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159,758</a:t>
          </a:r>
          <a:endParaRPr kumimoji="1" lang="ja-JP" altLang="en-US" sz="1000" b="1">
            <a:latin typeface="ＭＳ Ｐゴシック"/>
          </a:endParaRPr>
        </a:p>
      </xdr:txBody>
    </xdr:sp>
    <xdr:clientData/>
  </xdr:oneCellAnchor>
  <xdr:twoCellAnchor>
    <xdr:from>
      <xdr:col>85</xdr:col>
      <xdr:colOff>38100</xdr:colOff>
      <xdr:row>91</xdr:row>
      <xdr:rowOff>57785</xdr:rowOff>
    </xdr:from>
    <xdr:to>
      <xdr:col>86</xdr:col>
      <xdr:colOff>25400</xdr:colOff>
      <xdr:row>91</xdr:row>
      <xdr:rowOff>57785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143510</xdr:rowOff>
    </xdr:from>
    <xdr:to>
      <xdr:col>85</xdr:col>
      <xdr:colOff>127000</xdr:colOff>
      <xdr:row>97</xdr:row>
      <xdr:rowOff>149225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741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83185</xdr:rowOff>
    </xdr:from>
    <xdr:ext cx="534670" cy="259080"/>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42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60325</xdr:rowOff>
    </xdr:from>
    <xdr:to>
      <xdr:col>85</xdr:col>
      <xdr:colOff>177800</xdr:colOff>
      <xdr:row>97</xdr:row>
      <xdr:rowOff>161925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114935</xdr:rowOff>
    </xdr:from>
    <xdr:to>
      <xdr:col>81</xdr:col>
      <xdr:colOff>50800</xdr:colOff>
      <xdr:row>97</xdr:row>
      <xdr:rowOff>149225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455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53340</xdr:rowOff>
    </xdr:from>
    <xdr:to>
      <xdr:col>81</xdr:col>
      <xdr:colOff>101600</xdr:colOff>
      <xdr:row>97</xdr:row>
      <xdr:rowOff>154940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0</xdr:rowOff>
    </xdr:from>
    <xdr:ext cx="52578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3965" y="164592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114935</xdr:rowOff>
    </xdr:from>
    <xdr:to>
      <xdr:col>76</xdr:col>
      <xdr:colOff>114300</xdr:colOff>
      <xdr:row>97</xdr:row>
      <xdr:rowOff>168275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4558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50165</xdr:rowOff>
    </xdr:from>
    <xdr:to>
      <xdr:col>76</xdr:col>
      <xdr:colOff>165100</xdr:colOff>
      <xdr:row>97</xdr:row>
      <xdr:rowOff>151765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168275</xdr:rowOff>
    </xdr:from>
    <xdr:ext cx="525780" cy="25019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4965" y="164560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168275</xdr:rowOff>
    </xdr:from>
    <xdr:to>
      <xdr:col>71</xdr:col>
      <xdr:colOff>177800</xdr:colOff>
      <xdr:row>98</xdr:row>
      <xdr:rowOff>40640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989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56515</xdr:rowOff>
    </xdr:from>
    <xdr:to>
      <xdr:col>72</xdr:col>
      <xdr:colOff>38100</xdr:colOff>
      <xdr:row>97</xdr:row>
      <xdr:rowOff>158115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3175</xdr:rowOff>
    </xdr:from>
    <xdr:ext cx="52578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5965" y="164623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164465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9525</xdr:rowOff>
    </xdr:from>
    <xdr:ext cx="525780" cy="25019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6965" y="164687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92710</xdr:rowOff>
    </xdr:from>
    <xdr:to>
      <xdr:col>85</xdr:col>
      <xdr:colOff>177800</xdr:colOff>
      <xdr:row>98</xdr:row>
      <xdr:rowOff>22860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71120</xdr:rowOff>
    </xdr:from>
    <xdr:ext cx="534670" cy="259080"/>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0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98425</xdr:rowOff>
    </xdr:from>
    <xdr:to>
      <xdr:col>81</xdr:col>
      <xdr:colOff>101600</xdr:colOff>
      <xdr:row>98</xdr:row>
      <xdr:rowOff>29210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19685</xdr:rowOff>
    </xdr:from>
    <xdr:ext cx="525780" cy="25019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3965" y="168217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64135</xdr:rowOff>
    </xdr:from>
    <xdr:to>
      <xdr:col>76</xdr:col>
      <xdr:colOff>165100</xdr:colOff>
      <xdr:row>97</xdr:row>
      <xdr:rowOff>166370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157480</xdr:rowOff>
    </xdr:from>
    <xdr:ext cx="525780" cy="25019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4965" y="167881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117475</xdr:rowOff>
    </xdr:from>
    <xdr:to>
      <xdr:col>72</xdr:col>
      <xdr:colOff>38100</xdr:colOff>
      <xdr:row>98</xdr:row>
      <xdr:rowOff>47625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38735</xdr:rowOff>
    </xdr:from>
    <xdr:ext cx="52578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5965" y="168408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160655</xdr:rowOff>
    </xdr:from>
    <xdr:to>
      <xdr:col>67</xdr:col>
      <xdr:colOff>101600</xdr:colOff>
      <xdr:row>98</xdr:row>
      <xdr:rowOff>90805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81915</xdr:rowOff>
    </xdr:from>
    <xdr:ext cx="52578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6965" y="168840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030" cy="25019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8470" cy="25019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8470" cy="25019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8470" cy="25019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8470" cy="25019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13335</xdr:rowOff>
    </xdr:from>
    <xdr:to>
      <xdr:col>116</xdr:col>
      <xdr:colOff>62865</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9735"/>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0</xdr:rowOff>
    </xdr:from>
    <xdr:ext cx="249555" cy="259080"/>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132080</xdr:rowOff>
    </xdr:from>
    <xdr:ext cx="469900" cy="251460"/>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55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2,527</a:t>
          </a:r>
          <a:endParaRPr kumimoji="1" lang="ja-JP" altLang="en-US" sz="1000" b="1">
            <a:latin typeface="ＭＳ Ｐゴシック"/>
          </a:endParaRPr>
        </a:p>
      </xdr:txBody>
    </xdr:sp>
    <xdr:clientData/>
  </xdr:oneCellAnchor>
  <xdr:twoCellAnchor>
    <xdr:from>
      <xdr:col>115</xdr:col>
      <xdr:colOff>165100</xdr:colOff>
      <xdr:row>32</xdr:row>
      <xdr:rowOff>13335</xdr:rowOff>
    </xdr:from>
    <xdr:to>
      <xdr:col>116</xdr:col>
      <xdr:colOff>152400</xdr:colOff>
      <xdr:row>32</xdr:row>
      <xdr:rowOff>13335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88900</xdr:rowOff>
    </xdr:from>
    <xdr:ext cx="313690" cy="250190"/>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2550"/>
          <a:ext cx="3136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57150</xdr:rowOff>
    </xdr:from>
    <xdr:to>
      <xdr:col>112</xdr:col>
      <xdr:colOff>38100</xdr:colOff>
      <xdr:row>38</xdr:row>
      <xdr:rowOff>158750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3810</xdr:rowOff>
    </xdr:from>
    <xdr:ext cx="31369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455" y="6347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42545</xdr:rowOff>
    </xdr:from>
    <xdr:to>
      <xdr:col>107</xdr:col>
      <xdr:colOff>101600</xdr:colOff>
      <xdr:row>38</xdr:row>
      <xdr:rowOff>144145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160655</xdr:rowOff>
    </xdr:from>
    <xdr:ext cx="37846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70" y="6332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1270</xdr:rowOff>
    </xdr:from>
    <xdr:ext cx="31369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455" y="63449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157480</xdr:rowOff>
    </xdr:from>
    <xdr:ext cx="378460" cy="25019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70" y="63296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44450</xdr:rowOff>
    </xdr:from>
    <xdr:ext cx="249555" cy="259080"/>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9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066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066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0665"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0665"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030" cy="25019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030" cy="25019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665"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665"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66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66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66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66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66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66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総務費の住民一人当たりのコストは、前年度から146,317円増加して205,550円となり、類似団体平均を上回っている。増加要因は、天王市民センター（仮称）整備事業の実施及び新型コロナウイルス感染症関連事業の実施である。今後、新型コロナウイルス感染症の影響が引き続き懸念されるされることから、関連経費が継続して発生すると見込まれる。</a:t>
          </a:r>
        </a:p>
        <a:p>
          <a:r>
            <a:rPr kumimoji="1" lang="ja-JP" altLang="en-US" sz="1000">
              <a:solidFill>
                <a:sysClr val="windowText" lastClr="000000"/>
              </a:solidFill>
              <a:latin typeface="ＭＳ Ｐゴシック"/>
              <a:ea typeface="ＭＳ Ｐゴシック"/>
            </a:rPr>
            <a:t>　民生費の住民一人当たりのコストは、前年度から20,673円増加して188,191円となったものの、類似団体平均を下回っている。増加要因は、天王こども園（仮称）整備事業の実施及び新型コロナウイルス感染症の影響を含む社会保障関係費全体の増などである。令和3年度は、天王こども園（仮称）建築工事を引き続き実施する予定である。</a:t>
          </a:r>
        </a:p>
        <a:p>
          <a:r>
            <a:rPr kumimoji="1" lang="ja-JP" altLang="en-US" sz="1000">
              <a:solidFill>
                <a:sysClr val="windowText" lastClr="000000"/>
              </a:solidFill>
              <a:latin typeface="ＭＳ Ｐゴシック"/>
              <a:ea typeface="ＭＳ Ｐゴシック"/>
            </a:rPr>
            <a:t>　商工費の住民一人当たりのコストは、前年度から2,620円増加して16,043円となったものの、類似団体平均を下回っている。増加要因は、新型コロナウイルス感染症の影響による事業者支援事業の実施である。今後、新型コロナウイルス感染症の影響が引き続き懸念されることから、関連事業費が継続して発生すると見込まれる。</a:t>
          </a:r>
          <a:r>
            <a:rPr kumimoji="1" lang="ja-JP" altLang="en-US" sz="1000">
              <a:solidFill>
                <a:srgbClr val="FF0000"/>
              </a:solidFill>
              <a:latin typeface="ＭＳ Ｐゴシック"/>
              <a:ea typeface="ＭＳ Ｐゴシック"/>
            </a:rPr>
            <a:t>。</a:t>
          </a: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土木費の住民一人当たりのコストは、前年度から6,938円増加して49,185円となったものの、類似団体平均を下回っている。増加要因は、橋りょう補修事業など市道整備事業費の増及び除排雪事業費の増である。今後も、財政状況等を考慮した上で事業費全体の調整を図りつつも市道及び橋りょう整備事業を着実に実施していく。</a:t>
          </a:r>
        </a:p>
        <a:p>
          <a:r>
            <a:rPr kumimoji="1" lang="ja-JP" altLang="en-US" sz="1000">
              <a:solidFill>
                <a:sysClr val="windowText" lastClr="000000"/>
              </a:solidFill>
              <a:latin typeface="ＭＳ Ｐゴシック"/>
              <a:ea typeface="ＭＳ Ｐゴシック"/>
            </a:rPr>
            <a:t>　教育費の住民一人当たりのコストは、前年度から6,193円減少して44,714円となり、類似団体平均を下回っている。減少要因は、飯田川小学校屋体大規模改修事業の終了などである。継続して実施してきた市内小中学校の大規模改修事業は一巡したものの、今後も各種教育施設の改修事業は継続的に発生すると見込まれる。</a:t>
          </a:r>
        </a:p>
        <a:p>
          <a:r>
            <a:rPr kumimoji="1" lang="ja-JP" altLang="en-US" sz="1000">
              <a:solidFill>
                <a:sysClr val="windowText" lastClr="000000"/>
              </a:solidFill>
              <a:latin typeface="ＭＳ Ｐゴシック"/>
              <a:ea typeface="ＭＳ Ｐゴシック"/>
            </a:rPr>
            <a:t>　すべての費目について、厳しい財政状況を勘案し、行財政改革に基づく経常的事業の見直し（縮小・廃止）によるコスト削減に引き続き取り組んでいく。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a:ea typeface="ＭＳ ゴシック"/>
            </a:rPr>
            <a:t>・財政調整基金は、余裕財源や基金利子の積み増しにより654百万円の積立てを行ったが、最終処分場延命化事業や電算機器・システムクラウド化更新事業といった臨時的一般単独事業の実施に対する財源として1,150百万円の取崩しを行ったことで基金残高が減少し、前年度から5.60ポイント低い11.15％となった。今後、複数の臨時的一般単独事業を実施するための財源として活用していくことから、さらなる取崩しが見込まれるが、経常的経費の見直しによる取崩額の抑制に努めることで、財政の健全化に努めていく。</a:t>
          </a:r>
        </a:p>
        <a:p>
          <a:r>
            <a:rPr kumimoji="1" lang="ja-JP" altLang="en-US" sz="900">
              <a:solidFill>
                <a:sysClr val="windowText" lastClr="000000"/>
              </a:solidFill>
              <a:latin typeface="ＭＳ ゴシック"/>
              <a:ea typeface="ＭＳ ゴシック"/>
            </a:rPr>
            <a:t>・実質収支額は、前年度から365百万円減の928百万円となった。前年度に対する歳出の増加幅より歳入の増加幅が大きかったため、歳入歳出差引額が増加し、前年度から3.59ポイント高い9.57％となった。</a:t>
          </a:r>
        </a:p>
        <a:p>
          <a:r>
            <a:rPr kumimoji="1" lang="ja-JP" altLang="en-US" sz="900">
              <a:solidFill>
                <a:sysClr val="windowText" lastClr="000000"/>
              </a:solidFill>
              <a:latin typeface="ＭＳ ゴシック"/>
              <a:ea typeface="ＭＳ ゴシック"/>
            </a:rPr>
            <a:t>・実質単年度収支は、単年度収支365百万円、財政調整基金積立金654百万円、基金取崩額1,150百万円により△131百万円となり、前年度から4.18ポイント増加して△1.35％となった。今後も、基金の積立てや繰上償還を着実に実施することで、実質単年度収支の黒字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a:ea typeface="ＭＳ ゴシック"/>
            </a:rPr>
            <a:t>・令和元年度において、赤字額は全ての会計において発生せず、連結実質赤字比率はない。</a:t>
          </a:r>
        </a:p>
        <a:p>
          <a:r>
            <a:rPr kumimoji="1" lang="ja-JP" altLang="en-US" sz="1000">
              <a:solidFill>
                <a:sysClr val="windowText" lastClr="000000"/>
              </a:solidFill>
              <a:latin typeface="ＭＳ ゴシック"/>
              <a:ea typeface="ＭＳ ゴシック"/>
            </a:rPr>
            <a:t>・水道事業会計について、流動負債の減少幅より流動資産の減少幅が大きいことによる資金余剰額58百万円の減少により、前年度から0.76ポイント減少して4.83％となった。</a:t>
          </a:r>
        </a:p>
        <a:p>
          <a:r>
            <a:rPr kumimoji="1" lang="ja-JP" altLang="en-US" sz="1000">
              <a:solidFill>
                <a:sysClr val="windowText" lastClr="000000"/>
              </a:solidFill>
              <a:latin typeface="ＭＳ ゴシック"/>
              <a:ea typeface="ＭＳ ゴシック"/>
            </a:rPr>
            <a:t>・国民健康保険事業特別会計について、歳入全体で25百万円増加し、歳出全体で22百万円減少したことなどにより、前年度から0.37ポイント上昇して3.96％となった。</a:t>
          </a:r>
        </a:p>
        <a:p>
          <a:r>
            <a:rPr kumimoji="1" lang="ja-JP" altLang="en-US" sz="1000">
              <a:solidFill>
                <a:sysClr val="windowText" lastClr="000000"/>
              </a:solidFill>
              <a:latin typeface="ＭＳ ゴシック"/>
              <a:ea typeface="ＭＳ ゴシック"/>
            </a:rPr>
            <a:t>・介護保険事業特別会計について、歳入全体で123百万円増加し、歳出全体で101百万円増加したことなどにより、前年度から1.17ポイント上昇して2.04％となった。　</a:t>
          </a:r>
        </a:p>
        <a:p>
          <a:r>
            <a:rPr kumimoji="1" lang="ja-JP" altLang="en-US" sz="1000">
              <a:solidFill>
                <a:sysClr val="windowText" lastClr="000000"/>
              </a:solidFill>
              <a:latin typeface="ＭＳ ゴシック"/>
              <a:ea typeface="ＭＳ ゴシック"/>
            </a:rPr>
            <a:t>・下水道事業会計について、流動負債の減少幅より流動資産の減少幅が小さいことによる資金余剰額21百万円の減少により、前年度から0.19ポイント増加して0.85％となった。</a:t>
          </a:r>
        </a:p>
        <a:p>
          <a:r>
            <a:rPr kumimoji="1" lang="ja-JP" altLang="en-US" sz="1000">
              <a:solidFill>
                <a:sysClr val="windowText" lastClr="000000"/>
              </a:solidFill>
              <a:latin typeface="ＭＳ ゴシック"/>
              <a:ea typeface="ＭＳ ゴシック"/>
            </a:rPr>
            <a:t>・今後も、歳入額に見合った事業展開を図り、引き続き赤字額が発生しないよう健全な財政運営に努めていく。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a:ea typeface="ＭＳ ゴシック"/>
            </a:rPr>
            <a:t>・元利償還金は、学校施設整備事業等に係る元金償還の開始により、前年度から47百万円増加した。</a:t>
          </a:r>
        </a:p>
        <a:p>
          <a:r>
            <a:rPr kumimoji="1" lang="ja-JP" altLang="en-US" sz="1000">
              <a:solidFill>
                <a:sysClr val="windowText" lastClr="000000"/>
              </a:solidFill>
              <a:latin typeface="ＭＳ ゴシック"/>
              <a:ea typeface="ＭＳ ゴシック"/>
            </a:rPr>
            <a:t>・組合等が起こした地方債の元利償還金に対する繰入金は、定時償還開始により前年度から5百万円増加した。</a:t>
          </a:r>
        </a:p>
        <a:p>
          <a:r>
            <a:rPr kumimoji="1" lang="ja-JP" altLang="en-US" sz="1000">
              <a:solidFill>
                <a:sysClr val="windowText" lastClr="000000"/>
              </a:solidFill>
              <a:latin typeface="ＭＳ ゴシック"/>
              <a:ea typeface="ＭＳ ゴシック"/>
            </a:rPr>
            <a:t>・算入公債費等は、合併特例事業債や臨時財政対策債などの公債費算入分が増加したことなどにより、前年度から4百万円増加した。</a:t>
          </a:r>
        </a:p>
        <a:p>
          <a:r>
            <a:rPr kumimoji="1" lang="ja-JP" altLang="en-US" sz="1000">
              <a:solidFill>
                <a:sysClr val="windowText" lastClr="000000"/>
              </a:solidFill>
              <a:latin typeface="ＭＳ ゴシック"/>
              <a:ea typeface="ＭＳ ゴシック"/>
            </a:rPr>
            <a:t>・今後、天王市民センター（仮称）や天王こども園（仮称）といった大型の公共施設等整備事業実施に伴い、合併特例事業債や公共施設等適正管理推進事業債を活用した地方債の借入を予定していることから、元利償還金等の増加に伴い分子は増加すると見込まれるが、繰上償還を着実に実施することで財政の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a:ea typeface="ＭＳ ゴシック"/>
            </a:rPr>
            <a:t>・一般会計等に係る地方債現在高は、天王市民センター（仮称）や天王こども園（仮称）といった大型の公共施設等整備事業の実施により、地方債発行額が定時償還額を上回ったことで、前年度から400百万円増加した。</a:t>
          </a:r>
        </a:p>
        <a:p>
          <a:r>
            <a:rPr kumimoji="1" lang="ja-JP" altLang="en-US" sz="1000">
              <a:solidFill>
                <a:sysClr val="windowText" lastClr="000000"/>
              </a:solidFill>
              <a:latin typeface="ＭＳ ゴシック"/>
              <a:ea typeface="ＭＳ ゴシック"/>
            </a:rPr>
            <a:t>・公営企業債等繰入見込額は、下水道事業会計の企業会計移行や定時償還が進んだことで、前年度から519百万円減少した。</a:t>
          </a:r>
        </a:p>
        <a:p>
          <a:r>
            <a:rPr kumimoji="1" lang="ja-JP" altLang="en-US" sz="1000">
              <a:solidFill>
                <a:sysClr val="windowText" lastClr="000000"/>
              </a:solidFill>
              <a:latin typeface="ＭＳ ゴシック"/>
              <a:ea typeface="ＭＳ ゴシック"/>
            </a:rPr>
            <a:t>・今後、継続して実施してきた大型の公共施設等整備事業は終了する予定であり、地方債残高の減少等により将来負担額は全体的に減少すると見込まれる。</a:t>
          </a:r>
        </a:p>
        <a:p>
          <a:r>
            <a:rPr kumimoji="1" lang="ja-JP" altLang="en-US" sz="1000">
              <a:solidFill>
                <a:sysClr val="windowText" lastClr="000000"/>
              </a:solidFill>
              <a:latin typeface="ＭＳ ゴシック"/>
              <a:ea typeface="ＭＳ ゴシック"/>
            </a:rPr>
            <a:t>・充当可能基金は、財政調整基金が大きく減少したことで、前年度から431百万円の減となった。今後、最終処分場延命化事業や電算機器・システムクラウド化更新事業といった複数の臨時的一般単独事業を実施するための財源として活用していくことから、さらに減少すると見込まれる。</a:t>
          </a:r>
        </a:p>
        <a:p>
          <a:r>
            <a:rPr kumimoji="1" lang="ja-JP" altLang="en-US" sz="1000">
              <a:solidFill>
                <a:sysClr val="windowText" lastClr="000000"/>
              </a:solidFill>
              <a:latin typeface="ＭＳ ゴシック"/>
              <a:ea typeface="ＭＳ ゴシック"/>
            </a:rPr>
            <a:t>・基準財政需要額算入見込額は、公共施設等適正管理推進事業債を活用して天王市民センター（仮称）整備事業の実施したことにより地域振興費分が増加したものの、合併特例事業債等の地方債現在高が減少したことにより公債費分が減少し、前年度から356百万円減少した。</a:t>
          </a:r>
        </a:p>
        <a:p>
          <a:r>
            <a:rPr kumimoji="1" lang="ja-JP" altLang="en-US" sz="1000">
              <a:solidFill>
                <a:sysClr val="windowText" lastClr="000000"/>
              </a:solidFill>
              <a:latin typeface="ＭＳ ゴシック"/>
              <a:ea typeface="ＭＳ ゴシック"/>
            </a:rPr>
            <a:t>・充当可能財源等は、ふるさと納税制度の見直し・拡充に伴うふるさと応援基金の積み増しや、経常経費の見直しによるコスト削減などに取り組むことで、基金の積立てを着実に実施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秋田県潟上市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ふるさと応援基金で積立額が取崩額を上回ったものの、その他の基金で取崩額が積立額を上回ったことで、基金全体では前年度から617百万円減少して2,039百万円となった。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最終処分場延命化事業や電算機器・システムクラウド化更新事業といった臨時的一般単独事業を実施していくための財源として、財政調整基金の取崩額は大きく増加すると見込まれるが、経常的経費の見直しによるコスト削減などに取り組み、財政調整基金やふるさと応援基金の積立てを着実に実施し、基金全体の残高の急激な減少を抑制し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合併振興基金：合併に伴う住民の連帯の強化及び地域振興に資するための経費に充てる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ふるさと応援基金：潟上市のまちづくりに対する寄附金を広く募り、その寄附金を財源として、多様な人々の参加とその思いを具体化することにより、個性豊かで活力があり、安心して暮らせるまちづくりに資するための経費に充て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新型コロナウイルス感染症対策利子補給基金：新型コロナウイルス感染症の拡大により、経営に深刻な影響を受けている事業者が融資を受けた場合に、当該融資に係る利子相当分を補給するための経費に充て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森林環境譲与税基金：森林整備及びその促進に関する経費に充てる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合併振興基金について、基金残高は165百万円を取り崩したことで846百万円となった。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ふるさと応援基金について、基金残高は32百万円の積立て及び5百万円の取崩しにより前年度から27百万円増加して93百万円となった。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新型コロナウイルス感染症対策利子補給基金について、基金残高は14百万円の積立てにより14百万円となった。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森林環境譲与税基金について、基金残高は7百万円の積立て及び4百万円の取崩しにより4百万円となった。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合併振興基金は、令和2年度は新型コロナウイルス感染症の影響により事業を中止したことにより上限額の取崩しは行わなかったものの、今後、年間の上限額程度の額の取崩しを行う見込であり、この場合令和７年度までで基金残高がゼロになることから、経常経費の見直しを行い、基金に頼らない財政運営への移行を目指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ふるさと応援基金及び森林環境譲与税基金は、毎年積み増しを行っていくとともに、充当可能事業への活用を積極的に行っていく。</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新型コロナウイルス感染症対策利子補給基金は、令和2年度から令和4年度までの事業期間に生じた経費に充当する。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余裕財源や基金利子の積み増しによ654百万円の積立てを行ったが、臨時的一般単独事業の実施に対する財源として1,150百万円の取崩しを行ったことで基金残高が減少し、前年度から496百万円減少して1,082百万円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今後も、複数の臨時的一般単独事業を実施するための財源として活用していくことから、基金残高はさらに減少すると見込まれるが、余裕財源や基金利子による積み増しを確実に行っていく。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基金利子の積み増しのみを行ったため、基金残高は0百万円となった。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余裕財源については財政調整基金への積立てを優先して行っており、減債基金については基金利子の積み増しのみを行っていく。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32,287
32,206
97.72
21,770,991
20,775,397
928,472
9,706,071
19,034,720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66.0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270"/>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u="none">
              <a:solidFill>
                <a:schemeClr val="dk1"/>
              </a:solidFill>
              <a:effectLst/>
              <a:latin typeface="ＭＳ Ｐゴシック"/>
              <a:ea typeface="ＭＳ Ｐゴシック"/>
              <a:cs typeface="+mn-cs"/>
            </a:rPr>
            <a:t>　有形固定資産減価償却率は</a:t>
          </a:r>
          <a:r>
            <a:rPr kumimoji="1" lang="ja-JP" altLang="en-US" sz="1000" u="none">
              <a:solidFill>
                <a:schemeClr val="dk1"/>
              </a:solidFill>
              <a:effectLst/>
              <a:latin typeface="ＭＳ Ｐゴシック"/>
              <a:ea typeface="ＭＳ Ｐゴシック"/>
              <a:cs typeface="+mn-cs"/>
            </a:rPr>
            <a:t>、</a:t>
          </a:r>
          <a:r>
            <a:rPr kumimoji="1" lang="ja-JP" altLang="ja-JP" sz="1000" u="none">
              <a:solidFill>
                <a:schemeClr val="dk1"/>
              </a:solidFill>
              <a:effectLst/>
              <a:latin typeface="ＭＳ Ｐゴシック"/>
              <a:ea typeface="ＭＳ Ｐゴシック"/>
              <a:cs typeface="+mn-cs"/>
            </a:rPr>
            <a:t>潟上市市民センター及び天王こども園整備事業に</a:t>
          </a:r>
          <a:r>
            <a:rPr kumimoji="1" lang="ja-JP" altLang="en-US" sz="1000" u="none">
              <a:solidFill>
                <a:sysClr val="windowText" lastClr="000000"/>
              </a:solidFill>
              <a:effectLst/>
              <a:latin typeface="ＭＳ Ｐゴシック"/>
              <a:ea typeface="ＭＳ Ｐゴシック"/>
              <a:cs typeface="+mn-cs"/>
            </a:rPr>
            <a:t>より資産額が増加した</a:t>
          </a:r>
          <a:r>
            <a:rPr kumimoji="1" lang="ja-JP" altLang="ja-JP" sz="1000" u="none">
              <a:solidFill>
                <a:sysClr val="windowText" lastClr="000000"/>
              </a:solidFill>
              <a:effectLst/>
              <a:latin typeface="ＭＳ Ｐゴシック"/>
              <a:ea typeface="ＭＳ Ｐゴシック"/>
              <a:cs typeface="+mn-cs"/>
            </a:rPr>
            <a:t>ものの、取得済資産の</a:t>
          </a:r>
          <a:r>
            <a:rPr kumimoji="1" lang="ja-JP" altLang="en-US" sz="1000" u="none">
              <a:solidFill>
                <a:sysClr val="windowText" lastClr="000000"/>
              </a:solidFill>
              <a:effectLst/>
              <a:latin typeface="ＭＳ Ｐゴシック"/>
              <a:ea typeface="ＭＳ Ｐゴシック"/>
              <a:cs typeface="+mn-cs"/>
            </a:rPr>
            <a:t>減価償却が進んだことにより前年度から1.3ポイント増加して57.3％となり、</a:t>
          </a:r>
          <a:r>
            <a:rPr kumimoji="1" lang="ja-JP" altLang="ja-JP" sz="1000" u="none">
              <a:solidFill>
                <a:sysClr val="windowText" lastClr="000000"/>
              </a:solidFill>
              <a:effectLst/>
              <a:latin typeface="ＭＳ Ｐゴシック"/>
              <a:ea typeface="ＭＳ Ｐゴシック"/>
              <a:cs typeface="+mn-cs"/>
            </a:rPr>
            <a:t>類似団体平均を下回っている。</a:t>
          </a:r>
          <a:endParaRPr u="none"/>
        </a:p>
        <a:p>
          <a:r>
            <a:rPr kumimoji="1" lang="ja-JP" altLang="ja-JP" sz="1000" u="none">
              <a:solidFill>
                <a:sysClr val="windowText" lastClr="000000"/>
              </a:solidFill>
              <a:effectLst/>
              <a:latin typeface="ＭＳ Ｐゴシック"/>
              <a:ea typeface="ＭＳ Ｐゴシック"/>
              <a:cs typeface="+mn-cs"/>
            </a:rPr>
            <a:t>　平成</a:t>
          </a:r>
          <a:r>
            <a:rPr kumimoji="1" lang="en-US" altLang="ja-JP" sz="1000" u="none">
              <a:solidFill>
                <a:sysClr val="windowText" lastClr="000000"/>
              </a:solidFill>
              <a:effectLst/>
              <a:latin typeface="ＭＳ Ｐゴシック"/>
              <a:ea typeface="ＭＳ Ｐゴシック"/>
              <a:cs typeface="+mn-cs"/>
            </a:rPr>
            <a:t>28</a:t>
          </a:r>
          <a:r>
            <a:rPr kumimoji="1" lang="ja-JP" altLang="ja-JP" sz="1000" u="none">
              <a:solidFill>
                <a:sysClr val="windowText" lastClr="000000"/>
              </a:solidFill>
              <a:effectLst/>
              <a:latin typeface="ＭＳ Ｐゴシック"/>
              <a:ea typeface="ＭＳ Ｐゴシック"/>
              <a:cs typeface="+mn-cs"/>
            </a:rPr>
            <a:t>年度に策定した</a:t>
          </a:r>
          <a:r>
            <a:rPr kumimoji="1" lang="ja-JP" altLang="en-US" sz="1000" u="none">
              <a:solidFill>
                <a:sysClr val="windowText" lastClr="000000"/>
              </a:solidFill>
              <a:effectLst/>
              <a:latin typeface="ＭＳ Ｐゴシック"/>
              <a:ea typeface="ＭＳ Ｐゴシック"/>
              <a:cs typeface="+mn-cs"/>
            </a:rPr>
            <a:t>潟上市</a:t>
          </a:r>
          <a:r>
            <a:rPr kumimoji="1" lang="ja-JP" altLang="ja-JP" sz="1000" u="none">
              <a:solidFill>
                <a:sysClr val="windowText" lastClr="000000"/>
              </a:solidFill>
              <a:effectLst/>
              <a:latin typeface="ＭＳ Ｐゴシック"/>
              <a:ea typeface="ＭＳ Ｐゴシック"/>
              <a:cs typeface="+mn-cs"/>
            </a:rPr>
            <a:t>公共施設等総合管理計画において、公共施設等のうち建物施設の延べ床面積を５％削減するという目標を掲げている。また、上記計画に加えて個別施設計画を策定したことで、</a:t>
          </a:r>
          <a:r>
            <a:rPr kumimoji="1" lang="ja-JP" altLang="en-US" sz="1000" u="none">
              <a:solidFill>
                <a:sysClr val="windowText" lastClr="000000"/>
              </a:solidFill>
              <a:effectLst/>
              <a:latin typeface="ＭＳ Ｐゴシック"/>
              <a:ea typeface="ＭＳ Ｐゴシック"/>
              <a:cs typeface="+mn-cs"/>
            </a:rPr>
            <a:t>今後は</a:t>
          </a:r>
          <a:r>
            <a:rPr kumimoji="1" lang="ja-JP" altLang="ja-JP" sz="1000" u="none">
              <a:solidFill>
                <a:sysClr val="windowText" lastClr="000000"/>
              </a:solidFill>
              <a:effectLst/>
              <a:latin typeface="ＭＳ Ｐゴシック"/>
              <a:ea typeface="ＭＳ Ｐゴシック"/>
              <a:cs typeface="+mn-cs"/>
            </a:rPr>
            <a:t>当該計画に基づいた統廃合や長寿命化に取り組んでいく方針である。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5600" cy="22542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090" y="665861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5600" cy="22161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090" y="629856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5600" cy="22542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090" y="59385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5600" cy="22161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557911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5600" cy="22542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521906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128270</xdr:rowOff>
    </xdr:from>
    <xdr:to>
      <xdr:col>23</xdr:col>
      <xdr:colOff>85090</xdr:colOff>
      <xdr:row>34</xdr:row>
      <xdr:rowOff>93980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28945"/>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97790</xdr:rowOff>
    </xdr:from>
    <xdr:ext cx="401320" cy="255270"/>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986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93980</xdr:rowOff>
    </xdr:from>
    <xdr:to>
      <xdr:col>23</xdr:col>
      <xdr:colOff>174625</xdr:colOff>
      <xdr:row>34</xdr:row>
      <xdr:rowOff>93980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74930</xdr:rowOff>
    </xdr:from>
    <xdr:ext cx="401320" cy="255270"/>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041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128270</xdr:rowOff>
    </xdr:from>
    <xdr:to>
      <xdr:col>23</xdr:col>
      <xdr:colOff>174625</xdr:colOff>
      <xdr:row>27</xdr:row>
      <xdr:rowOff>128270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135255</xdr:rowOff>
    </xdr:from>
    <xdr:ext cx="401320" cy="255270"/>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5028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156845</xdr:rowOff>
    </xdr:from>
    <xdr:to>
      <xdr:col>23</xdr:col>
      <xdr:colOff>136525</xdr:colOff>
      <xdr:row>31</xdr:row>
      <xdr:rowOff>86995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113665</xdr:rowOff>
    </xdr:from>
    <xdr:to>
      <xdr:col>19</xdr:col>
      <xdr:colOff>187325</xdr:colOff>
      <xdr:row>31</xdr:row>
      <xdr:rowOff>43815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92075</xdr:rowOff>
    </xdr:from>
    <xdr:to>
      <xdr:col>15</xdr:col>
      <xdr:colOff>187325</xdr:colOff>
      <xdr:row>31</xdr:row>
      <xdr:rowOff>22225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163830</xdr:rowOff>
    </xdr:from>
    <xdr:ext cx="401320" cy="259080"/>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35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93980</xdr:rowOff>
    </xdr:from>
    <xdr:to>
      <xdr:col>19</xdr:col>
      <xdr:colOff>187325</xdr:colOff>
      <xdr:row>30</xdr:row>
      <xdr:rowOff>24130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144780</xdr:rowOff>
    </xdr:from>
    <xdr:to>
      <xdr:col>23</xdr:col>
      <xdr:colOff>85725</xdr:colOff>
      <xdr:row>30</xdr:row>
      <xdr:rowOff>20320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888355"/>
          <a:ext cx="711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112395</xdr:rowOff>
    </xdr:from>
    <xdr:to>
      <xdr:col>15</xdr:col>
      <xdr:colOff>187325</xdr:colOff>
      <xdr:row>30</xdr:row>
      <xdr:rowOff>42545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144780</xdr:rowOff>
    </xdr:from>
    <xdr:to>
      <xdr:col>19</xdr:col>
      <xdr:colOff>136525</xdr:colOff>
      <xdr:row>29</xdr:row>
      <xdr:rowOff>163195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88835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93980</xdr:rowOff>
    </xdr:from>
    <xdr:to>
      <xdr:col>11</xdr:col>
      <xdr:colOff>187325</xdr:colOff>
      <xdr:row>30</xdr:row>
      <xdr:rowOff>24130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144780</xdr:rowOff>
    </xdr:from>
    <xdr:to>
      <xdr:col>15</xdr:col>
      <xdr:colOff>136525</xdr:colOff>
      <xdr:row>29</xdr:row>
      <xdr:rowOff>163195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88835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93980</xdr:rowOff>
    </xdr:from>
    <xdr:to>
      <xdr:col>7</xdr:col>
      <xdr:colOff>187325</xdr:colOff>
      <xdr:row>30</xdr:row>
      <xdr:rowOff>24130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144780</xdr:rowOff>
    </xdr:from>
    <xdr:to>
      <xdr:col>11</xdr:col>
      <xdr:colOff>136525</xdr:colOff>
      <xdr:row>29</xdr:row>
      <xdr:rowOff>144780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8883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34925</xdr:rowOff>
    </xdr:from>
    <xdr:ext cx="401320" cy="259080"/>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35" y="61214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13335</xdr:rowOff>
    </xdr:from>
    <xdr:ext cx="401320" cy="259080"/>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35" y="60998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137795</xdr:rowOff>
    </xdr:from>
    <xdr:ext cx="401320" cy="259080"/>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35" y="60528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116205</xdr:rowOff>
    </xdr:from>
    <xdr:ext cx="401320" cy="259080"/>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35" y="60312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40640</xdr:rowOff>
    </xdr:from>
    <xdr:ext cx="401320" cy="255270"/>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35" y="5612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59055</xdr:rowOff>
    </xdr:from>
    <xdr:ext cx="401320" cy="259080"/>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35" y="56311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40640</xdr:rowOff>
    </xdr:from>
    <xdr:ext cx="401320" cy="255270"/>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35" y="5612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40640</xdr:rowOff>
    </xdr:from>
    <xdr:ext cx="401320" cy="255270"/>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35" y="5612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[ 848.3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債務償還比率は、分</a:t>
          </a:r>
          <a:r>
            <a:rPr kumimoji="1" lang="ja-JP" altLang="en-US" sz="1000">
              <a:solidFill>
                <a:sysClr val="windowText" lastClr="000000"/>
              </a:solidFill>
              <a:latin typeface="ＭＳ Ｐゴシック"/>
              <a:ea typeface="ＭＳ Ｐゴシック"/>
            </a:rPr>
            <a:t>母要素</a:t>
          </a:r>
          <a:r>
            <a:rPr kumimoji="1" lang="ja-JP" altLang="en-US" sz="1000">
              <a:latin typeface="ＭＳ Ｐゴシック"/>
              <a:ea typeface="ＭＳ Ｐゴシック"/>
            </a:rPr>
            <a:t>の増加により、前年度から115.9ポイント低下して848.3％となったが、類似団体を上回っている。</a:t>
          </a:r>
        </a:p>
        <a:p>
          <a:r>
            <a:rPr lang="ja-JP" altLang="en-US" sz="1000">
              <a:latin typeface="ＭＳ Ｐゴシック"/>
              <a:ea typeface="ＭＳ Ｐゴシック"/>
            </a:rPr>
            <a:t>　</a:t>
          </a:r>
          <a:r>
            <a:rPr kumimoji="1" lang="ja-JP" altLang="en-US" sz="1000">
              <a:latin typeface="ＭＳ Ｐゴシック"/>
              <a:ea typeface="ＭＳ Ｐゴシック"/>
            </a:rPr>
            <a:t>将来負担額は、上記公共施設等整備事業の実施に伴う地方債残高の増加によって、令和２年度以降も増加傾向が続くと見込まれる。また、充当可能基金残高は、除排雪経費や突発的な単独事業への財源として財政調整基金等の取崩を予定しており、減少すると見込まれる。</a:t>
          </a:r>
          <a:endParaRPr kumimoji="1" lang="en-US" altLang="ja-JP" sz="1000">
            <a:latin typeface="ＭＳ Ｐゴシック"/>
            <a:ea typeface="ＭＳ Ｐゴシック"/>
          </a:endParaRPr>
        </a:p>
        <a:p>
          <a:r>
            <a:rPr kumimoji="1" lang="ja-JP" altLang="en-US" sz="1000">
              <a:latin typeface="ＭＳ Ｐゴシック"/>
              <a:ea typeface="ＭＳ Ｐゴシック"/>
            </a:rPr>
            <a:t>　今後も、分子</a:t>
          </a:r>
          <a:r>
            <a:rPr kumimoji="1" lang="ja-JP" altLang="en-US" sz="1000">
              <a:solidFill>
                <a:sysClr val="windowText" lastClr="000000"/>
              </a:solidFill>
              <a:latin typeface="ＭＳ Ｐゴシック"/>
              <a:ea typeface="ＭＳ Ｐゴシック"/>
            </a:rPr>
            <a:t>要素</a:t>
          </a:r>
          <a:r>
            <a:rPr kumimoji="1" lang="ja-JP" altLang="en-US" sz="1000">
              <a:latin typeface="ＭＳ Ｐゴシック"/>
              <a:ea typeface="ＭＳ Ｐゴシック"/>
            </a:rPr>
            <a:t>の増加が見込まれるため、債務償還比率は高い値での推移が予想されるが、財政の健全性に配慮しながら適切な財政運営に努めていく。</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035" cy="22161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035" cy="22542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035" cy="22161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7035" cy="22542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655" y="5219065"/>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161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525" y="485902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80010</xdr:rowOff>
    </xdr:from>
    <xdr:to>
      <xdr:col>76</xdr:col>
      <xdr:colOff>21590</xdr:colOff>
      <xdr:row>33</xdr:row>
      <xdr:rowOff>145415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309235"/>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149225</xdr:rowOff>
    </xdr:from>
    <xdr:ext cx="466090" cy="259080"/>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578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901.5</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145415</xdr:rowOff>
    </xdr:from>
    <xdr:to>
      <xdr:col>76</xdr:col>
      <xdr:colOff>111125</xdr:colOff>
      <xdr:row>33</xdr:row>
      <xdr:rowOff>145415</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26670</xdr:rowOff>
    </xdr:from>
    <xdr:ext cx="466090" cy="259080"/>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0844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80010</xdr:rowOff>
    </xdr:from>
    <xdr:to>
      <xdr:col>76</xdr:col>
      <xdr:colOff>111125</xdr:colOff>
      <xdr:row>26</xdr:row>
      <xdr:rowOff>80010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30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26035</xdr:rowOff>
    </xdr:from>
    <xdr:ext cx="466090" cy="259080"/>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94106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95250</xdr:rowOff>
    </xdr:from>
    <xdr:to>
      <xdr:col>72</xdr:col>
      <xdr:colOff>123825</xdr:colOff>
      <xdr:row>32</xdr:row>
      <xdr:rowOff>25400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56515</xdr:rowOff>
    </xdr:from>
    <xdr:to>
      <xdr:col>68</xdr:col>
      <xdr:colOff>123825</xdr:colOff>
      <xdr:row>31</xdr:row>
      <xdr:rowOff>158115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13335</xdr:rowOff>
    </xdr:from>
    <xdr:to>
      <xdr:col>64</xdr:col>
      <xdr:colOff>123825</xdr:colOff>
      <xdr:row>31</xdr:row>
      <xdr:rowOff>114935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163830</xdr:rowOff>
    </xdr:from>
    <xdr:to>
      <xdr:col>60</xdr:col>
      <xdr:colOff>123825</xdr:colOff>
      <xdr:row>31</xdr:row>
      <xdr:rowOff>93980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170815</xdr:rowOff>
    </xdr:from>
    <xdr:to>
      <xdr:col>76</xdr:col>
      <xdr:colOff>73025</xdr:colOff>
      <xdr:row>33</xdr:row>
      <xdr:rowOff>100965</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86360</xdr:rowOff>
    </xdr:from>
    <xdr:ext cx="466090" cy="255270"/>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63442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34</xdr:row>
      <xdr:rowOff>36195</xdr:rowOff>
    </xdr:from>
    <xdr:to>
      <xdr:col>72</xdr:col>
      <xdr:colOff>123825</xdr:colOff>
      <xdr:row>34</xdr:row>
      <xdr:rowOff>137795</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50165</xdr:rowOff>
    </xdr:from>
    <xdr:to>
      <xdr:col>76</xdr:col>
      <xdr:colOff>22225</xdr:colOff>
      <xdr:row>34</xdr:row>
      <xdr:rowOff>86995</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4084300" y="6479540"/>
          <a:ext cx="711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10795</xdr:rowOff>
    </xdr:from>
    <xdr:to>
      <xdr:col>68</xdr:col>
      <xdr:colOff>123825</xdr:colOff>
      <xdr:row>34</xdr:row>
      <xdr:rowOff>112395</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61595</xdr:rowOff>
    </xdr:from>
    <xdr:to>
      <xdr:col>72</xdr:col>
      <xdr:colOff>73025</xdr:colOff>
      <xdr:row>34</xdr:row>
      <xdr:rowOff>86995</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3322300" y="666242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50800</xdr:rowOff>
    </xdr:from>
    <xdr:to>
      <xdr:col>64</xdr:col>
      <xdr:colOff>123825</xdr:colOff>
      <xdr:row>34</xdr:row>
      <xdr:rowOff>152400</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61595</xdr:rowOff>
    </xdr:from>
    <xdr:to>
      <xdr:col>68</xdr:col>
      <xdr:colOff>73025</xdr:colOff>
      <xdr:row>34</xdr:row>
      <xdr:rowOff>101600</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666242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42545</xdr:rowOff>
    </xdr:from>
    <xdr:to>
      <xdr:col>60</xdr:col>
      <xdr:colOff>123825</xdr:colOff>
      <xdr:row>34</xdr:row>
      <xdr:rowOff>144145</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93345</xdr:rowOff>
    </xdr:from>
    <xdr:to>
      <xdr:col>64</xdr:col>
      <xdr:colOff>73025</xdr:colOff>
      <xdr:row>34</xdr:row>
      <xdr:rowOff>101600</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669417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41910</xdr:rowOff>
    </xdr:from>
    <xdr:ext cx="466090" cy="255270"/>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650" y="59569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3175</xdr:rowOff>
    </xdr:from>
    <xdr:ext cx="466090" cy="259080"/>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350" y="5918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132080</xdr:rowOff>
    </xdr:from>
    <xdr:ext cx="466090" cy="255270"/>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350" y="58756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110490</xdr:rowOff>
    </xdr:from>
    <xdr:ext cx="466090" cy="255270"/>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350" y="58540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128905</xdr:rowOff>
    </xdr:from>
    <xdr:ext cx="466090" cy="259080"/>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650" y="6729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103505</xdr:rowOff>
    </xdr:from>
    <xdr:ext cx="466090" cy="259080"/>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350" y="6704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143510</xdr:rowOff>
    </xdr:from>
    <xdr:ext cx="466090" cy="255270"/>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350" y="6744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135255</xdr:rowOff>
    </xdr:from>
    <xdr:ext cx="466090" cy="255270"/>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350" y="67360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32,287
32,206
97.72
21,770,991
20,775,397
928,472
9,706,071
19,034,720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66.0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3550"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27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280"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9597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7620</xdr:rowOff>
    </xdr:from>
    <xdr:ext cx="405130" cy="255270"/>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85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13335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71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89535</xdr:rowOff>
    </xdr:from>
    <xdr:ext cx="405130" cy="25527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3318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90170</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6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86360</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3001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52070</xdr:rowOff>
    </xdr:from>
    <xdr:to>
      <xdr:col>19</xdr:col>
      <xdr:colOff>177800</xdr:colOff>
      <xdr:row>37</xdr:row>
      <xdr:rowOff>86360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957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52070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627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19050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30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152400</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35" y="649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129540</xdr:rowOff>
    </xdr:from>
    <xdr:ext cx="401320" cy="259080"/>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35" y="64731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93345</xdr:rowOff>
    </xdr:from>
    <xdr:ext cx="401320" cy="259080"/>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35" y="64369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78105</xdr:rowOff>
    </xdr:from>
    <xdr:ext cx="401320" cy="255270"/>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35" y="64217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153035</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35"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118745</xdr:rowOff>
    </xdr:from>
    <xdr:ext cx="401320" cy="259080"/>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35" y="61194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86360</xdr:rowOff>
    </xdr:from>
    <xdr:ext cx="401320" cy="25527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35" y="60871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53975</xdr:rowOff>
    </xdr:from>
    <xdr:ext cx="401320" cy="255270"/>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35" y="60547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3550"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16510</xdr:rowOff>
    </xdr:from>
    <xdr:to>
      <xdr:col>54</xdr:col>
      <xdr:colOff>189865</xdr:colOff>
      <xdr:row>40</xdr:row>
      <xdr:rowOff>160655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45810"/>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164465</xdr:rowOff>
    </xdr:from>
    <xdr:ext cx="469900" cy="259080"/>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2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160655</xdr:rowOff>
    </xdr:from>
    <xdr:to>
      <xdr:col>55</xdr:col>
      <xdr:colOff>88900</xdr:colOff>
      <xdr:row>40</xdr:row>
      <xdr:rowOff>160655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1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134620</xdr:rowOff>
    </xdr:from>
    <xdr:ext cx="534670" cy="255270"/>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210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57.608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16510</xdr:rowOff>
    </xdr:from>
    <xdr:to>
      <xdr:col>55</xdr:col>
      <xdr:colOff>88900</xdr:colOff>
      <xdr:row>34</xdr:row>
      <xdr:rowOff>16510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4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77470</xdr:rowOff>
    </xdr:from>
    <xdr:ext cx="534670" cy="255270"/>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5925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54610</xdr:rowOff>
    </xdr:from>
    <xdr:to>
      <xdr:col>55</xdr:col>
      <xdr:colOff>50800</xdr:colOff>
      <xdr:row>39</xdr:row>
      <xdr:rowOff>156210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59055</xdr:rowOff>
    </xdr:from>
    <xdr:to>
      <xdr:col>46</xdr:col>
      <xdr:colOff>38100</xdr:colOff>
      <xdr:row>39</xdr:row>
      <xdr:rowOff>160655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4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64770</xdr:rowOff>
    </xdr:from>
    <xdr:to>
      <xdr:col>41</xdr:col>
      <xdr:colOff>101600</xdr:colOff>
      <xdr:row>39</xdr:row>
      <xdr:rowOff>166370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70485</xdr:rowOff>
    </xdr:from>
    <xdr:to>
      <xdr:col>36</xdr:col>
      <xdr:colOff>165100</xdr:colOff>
      <xdr:row>40</xdr:row>
      <xdr:rowOff>635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5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84455</xdr:rowOff>
    </xdr:from>
    <xdr:to>
      <xdr:col>55</xdr:col>
      <xdr:colOff>50800</xdr:colOff>
      <xdr:row>40</xdr:row>
      <xdr:rowOff>14605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63500</xdr:rowOff>
    </xdr:from>
    <xdr:ext cx="534670" cy="255270"/>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7500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76200</xdr:rowOff>
    </xdr:from>
    <xdr:to>
      <xdr:col>50</xdr:col>
      <xdr:colOff>165100</xdr:colOff>
      <xdr:row>40</xdr:row>
      <xdr:rowOff>6350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127000</xdr:rowOff>
    </xdr:from>
    <xdr:to>
      <xdr:col>55</xdr:col>
      <xdr:colOff>0</xdr:colOff>
      <xdr:row>39</xdr:row>
      <xdr:rowOff>135255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68135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80010</xdr:rowOff>
    </xdr:from>
    <xdr:to>
      <xdr:col>46</xdr:col>
      <xdr:colOff>38100</xdr:colOff>
      <xdr:row>40</xdr:row>
      <xdr:rowOff>10160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127000</xdr:rowOff>
    </xdr:from>
    <xdr:to>
      <xdr:col>50</xdr:col>
      <xdr:colOff>114300</xdr:colOff>
      <xdr:row>39</xdr:row>
      <xdr:rowOff>130810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13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15875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130810</xdr:rowOff>
    </xdr:from>
    <xdr:to>
      <xdr:col>45</xdr:col>
      <xdr:colOff>177800</xdr:colOff>
      <xdr:row>39</xdr:row>
      <xdr:rowOff>136525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173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99060</xdr:rowOff>
    </xdr:from>
    <xdr:to>
      <xdr:col>36</xdr:col>
      <xdr:colOff>165100</xdr:colOff>
      <xdr:row>40</xdr:row>
      <xdr:rowOff>29210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136525</xdr:rowOff>
    </xdr:from>
    <xdr:to>
      <xdr:col>41</xdr:col>
      <xdr:colOff>50800</xdr:colOff>
      <xdr:row>39</xdr:row>
      <xdr:rowOff>149860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23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1905</xdr:rowOff>
    </xdr:from>
    <xdr:ext cx="534670" cy="259080"/>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265" y="685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6350</xdr:rowOff>
    </xdr:from>
    <xdr:ext cx="530860" cy="255270"/>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2965" y="6521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11430</xdr:rowOff>
    </xdr:from>
    <xdr:ext cx="530860" cy="259080"/>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3965" y="6526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17780</xdr:rowOff>
    </xdr:from>
    <xdr:ext cx="530860" cy="255270"/>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4965" y="6532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22860</xdr:rowOff>
    </xdr:from>
    <xdr:ext cx="534670" cy="259080"/>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265" y="653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1270</xdr:rowOff>
    </xdr:from>
    <xdr:ext cx="530860" cy="259080"/>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2965" y="6859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6985</xdr:rowOff>
    </xdr:from>
    <xdr:ext cx="530860" cy="255270"/>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3965" y="68649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20320</xdr:rowOff>
    </xdr:from>
    <xdr:ext cx="530860" cy="255270"/>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4965" y="68783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3550" cy="259080"/>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280" cy="25908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81915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49833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86360</xdr:rowOff>
    </xdr:from>
    <xdr:ext cx="405130" cy="255270"/>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591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5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7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49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95885</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82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117475</xdr:rowOff>
    </xdr:from>
    <xdr:to>
      <xdr:col>24</xdr:col>
      <xdr:colOff>114300</xdr:colOff>
      <xdr:row>61</xdr:row>
      <xdr:rowOff>47625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106045</xdr:rowOff>
    </xdr:from>
    <xdr:to>
      <xdr:col>20</xdr:col>
      <xdr:colOff>38100</xdr:colOff>
      <xdr:row>61</xdr:row>
      <xdr:rowOff>36195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55245</xdr:rowOff>
    </xdr:from>
    <xdr:to>
      <xdr:col>10</xdr:col>
      <xdr:colOff>165100</xdr:colOff>
      <xdr:row>60</xdr:row>
      <xdr:rowOff>156845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48895</xdr:rowOff>
    </xdr:from>
    <xdr:to>
      <xdr:col>6</xdr:col>
      <xdr:colOff>38100</xdr:colOff>
      <xdr:row>60</xdr:row>
      <xdr:rowOff>150495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148590</xdr:rowOff>
    </xdr:from>
    <xdr:to>
      <xdr:col>24</xdr:col>
      <xdr:colOff>114300</xdr:colOff>
      <xdr:row>60</xdr:row>
      <xdr:rowOff>78740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171450</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115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9525</xdr:rowOff>
    </xdr:from>
    <xdr:to>
      <xdr:col>20</xdr:col>
      <xdr:colOff>38100</xdr:colOff>
      <xdr:row>60</xdr:row>
      <xdr:rowOff>111125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27940</xdr:rowOff>
    </xdr:from>
    <xdr:to>
      <xdr:col>24</xdr:col>
      <xdr:colOff>63500</xdr:colOff>
      <xdr:row>60</xdr:row>
      <xdr:rowOff>60325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3797300" y="103149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60325</xdr:rowOff>
    </xdr:from>
    <xdr:to>
      <xdr:col>19</xdr:col>
      <xdr:colOff>177800</xdr:colOff>
      <xdr:row>60</xdr:row>
      <xdr:rowOff>66675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908300" y="103473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11430</xdr:rowOff>
    </xdr:from>
    <xdr:to>
      <xdr:col>10</xdr:col>
      <xdr:colOff>165100</xdr:colOff>
      <xdr:row>60</xdr:row>
      <xdr:rowOff>113030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62230</xdr:rowOff>
    </xdr:from>
    <xdr:to>
      <xdr:col>15</xdr:col>
      <xdr:colOff>50800</xdr:colOff>
      <xdr:row>60</xdr:row>
      <xdr:rowOff>66675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492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171450</xdr:rowOff>
    </xdr:from>
    <xdr:to>
      <xdr:col>6</xdr:col>
      <xdr:colOff>38100</xdr:colOff>
      <xdr:row>60</xdr:row>
      <xdr:rowOff>101600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50800</xdr:rowOff>
    </xdr:from>
    <xdr:to>
      <xdr:col>10</xdr:col>
      <xdr:colOff>114300</xdr:colOff>
      <xdr:row>60</xdr:row>
      <xdr:rowOff>62230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3378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27305</xdr:rowOff>
    </xdr:from>
    <xdr:ext cx="405130" cy="259080"/>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35" y="1048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169545</xdr:rowOff>
    </xdr:from>
    <xdr:ext cx="401320" cy="255270"/>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35" y="104565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147955</xdr:rowOff>
    </xdr:from>
    <xdr:ext cx="401320" cy="2584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35" y="1043495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141605</xdr:rowOff>
    </xdr:from>
    <xdr:ext cx="401320" cy="259080"/>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35" y="104286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127635</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35" y="10071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133985</xdr:rowOff>
    </xdr:from>
    <xdr:ext cx="401320" cy="255270"/>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35" y="100780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129540</xdr:rowOff>
    </xdr:from>
    <xdr:ext cx="401320" cy="259080"/>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35" y="100736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118110</xdr:rowOff>
    </xdr:from>
    <xdr:ext cx="401320" cy="259080"/>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35" y="10062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684,378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110" cy="259080"/>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820" cy="259080"/>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1820" cy="255270"/>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370" y="1014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1820" cy="259080"/>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370" y="976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1820" cy="259080"/>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370" y="938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150495</xdr:rowOff>
    </xdr:from>
    <xdr:to>
      <xdr:col>54</xdr:col>
      <xdr:colOff>189865</xdr:colOff>
      <xdr:row>64</xdr:row>
      <xdr:rowOff>67945</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580245"/>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469900" cy="259080"/>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97790</xdr:rowOff>
    </xdr:from>
    <xdr:ext cx="598805" cy="255270"/>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560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770,929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150495</xdr:rowOff>
    </xdr:from>
    <xdr:to>
      <xdr:col>55</xdr:col>
      <xdr:colOff>88900</xdr:colOff>
      <xdr:row>55</xdr:row>
      <xdr:rowOff>150495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38100</xdr:rowOff>
    </xdr:from>
    <xdr:ext cx="598805" cy="259080"/>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325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275,295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15240</xdr:rowOff>
    </xdr:from>
    <xdr:to>
      <xdr:col>55</xdr:col>
      <xdr:colOff>50800</xdr:colOff>
      <xdr:row>61</xdr:row>
      <xdr:rowOff>116840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12700</xdr:rowOff>
    </xdr:from>
    <xdr:to>
      <xdr:col>50</xdr:col>
      <xdr:colOff>165100</xdr:colOff>
      <xdr:row>61</xdr:row>
      <xdr:rowOff>114300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13335</xdr:rowOff>
    </xdr:from>
    <xdr:to>
      <xdr:col>46</xdr:col>
      <xdr:colOff>38100</xdr:colOff>
      <xdr:row>61</xdr:row>
      <xdr:rowOff>114935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163830</xdr:rowOff>
    </xdr:from>
    <xdr:to>
      <xdr:col>41</xdr:col>
      <xdr:colOff>101600</xdr:colOff>
      <xdr:row>61</xdr:row>
      <xdr:rowOff>93980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54610</xdr:rowOff>
    </xdr:from>
    <xdr:to>
      <xdr:col>36</xdr:col>
      <xdr:colOff>165100</xdr:colOff>
      <xdr:row>61</xdr:row>
      <xdr:rowOff>156210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160020</xdr:rowOff>
    </xdr:from>
    <xdr:ext cx="534670" cy="259080"/>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89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60960</xdr:rowOff>
    </xdr:from>
    <xdr:to>
      <xdr:col>55</xdr:col>
      <xdr:colOff>0</xdr:colOff>
      <xdr:row>63</xdr:row>
      <xdr:rowOff>76200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8623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35560</xdr:rowOff>
    </xdr:from>
    <xdr:to>
      <xdr:col>46</xdr:col>
      <xdr:colOff>38100</xdr:colOff>
      <xdr:row>63</xdr:row>
      <xdr:rowOff>137160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86360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8775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42545</xdr:rowOff>
    </xdr:from>
    <xdr:to>
      <xdr:col>41</xdr:col>
      <xdr:colOff>101600</xdr:colOff>
      <xdr:row>63</xdr:row>
      <xdr:rowOff>144145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86360</xdr:rowOff>
    </xdr:from>
    <xdr:to>
      <xdr:col>45</xdr:col>
      <xdr:colOff>177800</xdr:colOff>
      <xdr:row>63</xdr:row>
      <xdr:rowOff>93345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8877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93345</xdr:rowOff>
    </xdr:from>
    <xdr:to>
      <xdr:col>41</xdr:col>
      <xdr:colOff>50800</xdr:colOff>
      <xdr:row>63</xdr:row>
      <xdr:rowOff>99060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8946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130810</xdr:rowOff>
    </xdr:from>
    <xdr:ext cx="594995" cy="259080"/>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6880" y="10246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132080</xdr:rowOff>
    </xdr:from>
    <xdr:ext cx="594995" cy="255270"/>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580" y="102476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110490</xdr:rowOff>
    </xdr:from>
    <xdr:ext cx="594995" cy="255270"/>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580" y="102260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1270</xdr:rowOff>
    </xdr:from>
    <xdr:ext cx="594995" cy="259080"/>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580" y="10288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118110</xdr:rowOff>
    </xdr:from>
    <xdr:ext cx="534670" cy="259080"/>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265" y="10919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128270</xdr:rowOff>
    </xdr:from>
    <xdr:ext cx="530860" cy="259080"/>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2965" y="10929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84,690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135255</xdr:rowOff>
    </xdr:from>
    <xdr:ext cx="530860" cy="255270"/>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3965" y="109366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140970</xdr:rowOff>
    </xdr:from>
    <xdr:ext cx="530860" cy="259080"/>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4965" y="10942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2834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40640</xdr:rowOff>
    </xdr:from>
    <xdr:ext cx="405130" cy="255270"/>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53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1905</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0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55880</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114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48260</xdr:rowOff>
    </xdr:from>
    <xdr:to>
      <xdr:col>15</xdr:col>
      <xdr:colOff>101600</xdr:colOff>
      <xdr:row>83</xdr:row>
      <xdr:rowOff>149860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156845</xdr:rowOff>
    </xdr:from>
    <xdr:to>
      <xdr:col>24</xdr:col>
      <xdr:colOff>114300</xdr:colOff>
      <xdr:row>86</xdr:row>
      <xdr:rowOff>86995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71755</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645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149225</xdr:rowOff>
    </xdr:from>
    <xdr:to>
      <xdr:col>20</xdr:col>
      <xdr:colOff>38100</xdr:colOff>
      <xdr:row>86</xdr:row>
      <xdr:rowOff>79375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29210</xdr:rowOff>
    </xdr:from>
    <xdr:to>
      <xdr:col>24</xdr:col>
      <xdr:colOff>63500</xdr:colOff>
      <xdr:row>86</xdr:row>
      <xdr:rowOff>36195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7739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143510</xdr:rowOff>
    </xdr:from>
    <xdr:to>
      <xdr:col>15</xdr:col>
      <xdr:colOff>101600</xdr:colOff>
      <xdr:row>86</xdr:row>
      <xdr:rowOff>73660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22860</xdr:rowOff>
    </xdr:from>
    <xdr:to>
      <xdr:col>19</xdr:col>
      <xdr:colOff>177800</xdr:colOff>
      <xdr:row>86</xdr:row>
      <xdr:rowOff>29210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7675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162560</xdr:rowOff>
    </xdr:from>
    <xdr:to>
      <xdr:col>10</xdr:col>
      <xdr:colOff>165100</xdr:colOff>
      <xdr:row>86</xdr:row>
      <xdr:rowOff>92710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22860</xdr:rowOff>
    </xdr:from>
    <xdr:to>
      <xdr:col>15</xdr:col>
      <xdr:colOff>50800</xdr:colOff>
      <xdr:row>86</xdr:row>
      <xdr:rowOff>41910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019300" y="14767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154940</xdr:rowOff>
    </xdr:from>
    <xdr:to>
      <xdr:col>6</xdr:col>
      <xdr:colOff>38100</xdr:colOff>
      <xdr:row>86</xdr:row>
      <xdr:rowOff>85090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34290</xdr:rowOff>
    </xdr:from>
    <xdr:to>
      <xdr:col>10</xdr:col>
      <xdr:colOff>114300</xdr:colOff>
      <xdr:row>86</xdr:row>
      <xdr:rowOff>41910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778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12065</xdr:rowOff>
    </xdr:from>
    <xdr:ext cx="405130" cy="259080"/>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35" y="14070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166370</xdr:rowOff>
    </xdr:from>
    <xdr:ext cx="401320" cy="255270"/>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35" y="140538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135890</xdr:rowOff>
    </xdr:from>
    <xdr:ext cx="401320" cy="259080"/>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35" y="14023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107315</xdr:rowOff>
    </xdr:from>
    <xdr:ext cx="401320" cy="259080"/>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35" y="139947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70485</xdr:rowOff>
    </xdr:from>
    <xdr:ext cx="405130" cy="259080"/>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35" y="14815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64770</xdr:rowOff>
    </xdr:from>
    <xdr:ext cx="401320" cy="255270"/>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35" y="14809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83820</xdr:rowOff>
    </xdr:from>
    <xdr:ext cx="401320" cy="259080"/>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35" y="148285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76200</xdr:rowOff>
    </xdr:from>
    <xdr:ext cx="401320" cy="255270"/>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35" y="148209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3550" cy="259080"/>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84</xdr:row>
      <xdr:rowOff>42545</xdr:rowOff>
    </xdr:from>
    <xdr:ext cx="531495" cy="255270"/>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505" y="1444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59055</xdr:rowOff>
    </xdr:from>
    <xdr:ext cx="531495" cy="259080"/>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75565</xdr:rowOff>
    </xdr:from>
    <xdr:ext cx="531495" cy="255270"/>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505" y="1379156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169545</xdr:rowOff>
    </xdr:from>
    <xdr:to>
      <xdr:col>54</xdr:col>
      <xdr:colOff>189865</xdr:colOff>
      <xdr:row>86</xdr:row>
      <xdr:rowOff>160020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7119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163830</xdr:rowOff>
    </xdr:from>
    <xdr:ext cx="469900" cy="259080"/>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908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160020</xdr:rowOff>
    </xdr:from>
    <xdr:to>
      <xdr:col>55</xdr:col>
      <xdr:colOff>88900</xdr:colOff>
      <xdr:row>86</xdr:row>
      <xdr:rowOff>160020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90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116205</xdr:rowOff>
    </xdr:from>
    <xdr:ext cx="534670" cy="259080"/>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4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169545</xdr:rowOff>
    </xdr:from>
    <xdr:to>
      <xdr:col>55</xdr:col>
      <xdr:colOff>88900</xdr:colOff>
      <xdr:row>77</xdr:row>
      <xdr:rowOff>169545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45720</xdr:rowOff>
    </xdr:from>
    <xdr:ext cx="469900" cy="259080"/>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618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22860</xdr:rowOff>
    </xdr:from>
    <xdr:to>
      <xdr:col>55</xdr:col>
      <xdr:colOff>50800</xdr:colOff>
      <xdr:row>86</xdr:row>
      <xdr:rowOff>124460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76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22225</xdr:rowOff>
    </xdr:from>
    <xdr:to>
      <xdr:col>50</xdr:col>
      <xdr:colOff>165100</xdr:colOff>
      <xdr:row>86</xdr:row>
      <xdr:rowOff>123825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19685</xdr:rowOff>
    </xdr:from>
    <xdr:to>
      <xdr:col>46</xdr:col>
      <xdr:colOff>38100</xdr:colOff>
      <xdr:row>86</xdr:row>
      <xdr:rowOff>121285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25400</xdr:rowOff>
    </xdr:from>
    <xdr:to>
      <xdr:col>41</xdr:col>
      <xdr:colOff>101600</xdr:colOff>
      <xdr:row>86</xdr:row>
      <xdr:rowOff>127000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26035</xdr:rowOff>
    </xdr:from>
    <xdr:to>
      <xdr:col>36</xdr:col>
      <xdr:colOff>165100</xdr:colOff>
      <xdr:row>86</xdr:row>
      <xdr:rowOff>127635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77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93345</xdr:rowOff>
    </xdr:from>
    <xdr:to>
      <xdr:col>55</xdr:col>
      <xdr:colOff>50800</xdr:colOff>
      <xdr:row>87</xdr:row>
      <xdr:rowOff>23495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8255</xdr:rowOff>
    </xdr:from>
    <xdr:ext cx="469900" cy="255270"/>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7529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93345</xdr:rowOff>
    </xdr:from>
    <xdr:to>
      <xdr:col>50</xdr:col>
      <xdr:colOff>165100</xdr:colOff>
      <xdr:row>87</xdr:row>
      <xdr:rowOff>23495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144145</xdr:rowOff>
    </xdr:from>
    <xdr:to>
      <xdr:col>55</xdr:col>
      <xdr:colOff>0</xdr:colOff>
      <xdr:row>86</xdr:row>
      <xdr:rowOff>144145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8888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93345</xdr:rowOff>
    </xdr:from>
    <xdr:to>
      <xdr:col>46</xdr:col>
      <xdr:colOff>38100</xdr:colOff>
      <xdr:row>87</xdr:row>
      <xdr:rowOff>23495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144145</xdr:rowOff>
    </xdr:from>
    <xdr:to>
      <xdr:col>50</xdr:col>
      <xdr:colOff>114300</xdr:colOff>
      <xdr:row>86</xdr:row>
      <xdr:rowOff>144145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93345</xdr:rowOff>
    </xdr:from>
    <xdr:to>
      <xdr:col>41</xdr:col>
      <xdr:colOff>101600</xdr:colOff>
      <xdr:row>87</xdr:row>
      <xdr:rowOff>23495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144145</xdr:rowOff>
    </xdr:from>
    <xdr:to>
      <xdr:col>45</xdr:col>
      <xdr:colOff>177800</xdr:colOff>
      <xdr:row>86</xdr:row>
      <xdr:rowOff>144145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93345</xdr:rowOff>
    </xdr:from>
    <xdr:to>
      <xdr:col>36</xdr:col>
      <xdr:colOff>165100</xdr:colOff>
      <xdr:row>87</xdr:row>
      <xdr:rowOff>23495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144145</xdr:rowOff>
    </xdr:from>
    <xdr:to>
      <xdr:col>41</xdr:col>
      <xdr:colOff>50800</xdr:colOff>
      <xdr:row>86</xdr:row>
      <xdr:rowOff>144145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140335</xdr:rowOff>
    </xdr:from>
    <xdr:ext cx="469900" cy="259080"/>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650" y="1454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137795</xdr:rowOff>
    </xdr:from>
    <xdr:ext cx="466090" cy="259080"/>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350" y="145395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143510</xdr:rowOff>
    </xdr:from>
    <xdr:ext cx="466090" cy="255270"/>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350" y="145453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144145</xdr:rowOff>
    </xdr:from>
    <xdr:ext cx="466090" cy="255270"/>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350" y="145459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14605</xdr:rowOff>
    </xdr:from>
    <xdr:ext cx="469900" cy="259080"/>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650" y="14930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14605</xdr:rowOff>
    </xdr:from>
    <xdr:ext cx="466090" cy="259080"/>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350" y="149307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14605</xdr:rowOff>
    </xdr:from>
    <xdr:ext cx="466090" cy="259080"/>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350" y="149307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87</xdr:row>
      <xdr:rowOff>14605</xdr:rowOff>
    </xdr:from>
    <xdr:ext cx="466090" cy="259080"/>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350" y="149307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280" cy="255270"/>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116840</xdr:rowOff>
    </xdr:from>
    <xdr:to>
      <xdr:col>24</xdr:col>
      <xdr:colOff>62865</xdr:colOff>
      <xdr:row>108</xdr:row>
      <xdr:rowOff>52070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09039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55245</xdr:rowOff>
    </xdr:from>
    <xdr:ext cx="405130" cy="255270"/>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5718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52070</xdr:rowOff>
    </xdr:from>
    <xdr:to>
      <xdr:col>24</xdr:col>
      <xdr:colOff>152400</xdr:colOff>
      <xdr:row>108</xdr:row>
      <xdr:rowOff>52070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56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63500</xdr:rowOff>
    </xdr:from>
    <xdr:ext cx="340360" cy="255270"/>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686560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116840</xdr:rowOff>
    </xdr:from>
    <xdr:to>
      <xdr:col>24</xdr:col>
      <xdr:colOff>152400</xdr:colOff>
      <xdr:row>99</xdr:row>
      <xdr:rowOff>116840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90170</xdr:rowOff>
    </xdr:from>
    <xdr:ext cx="405130" cy="259080"/>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8092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111760</xdr:rowOff>
    </xdr:from>
    <xdr:to>
      <xdr:col>24</xdr:col>
      <xdr:colOff>114300</xdr:colOff>
      <xdr:row>106</xdr:row>
      <xdr:rowOff>41910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56515</xdr:rowOff>
    </xdr:from>
    <xdr:to>
      <xdr:col>20</xdr:col>
      <xdr:colOff>38100</xdr:colOff>
      <xdr:row>105</xdr:row>
      <xdr:rowOff>158115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29210</xdr:rowOff>
    </xdr:from>
    <xdr:to>
      <xdr:col>15</xdr:col>
      <xdr:colOff>101600</xdr:colOff>
      <xdr:row>105</xdr:row>
      <xdr:rowOff>130175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33655</xdr:rowOff>
    </xdr:from>
    <xdr:to>
      <xdr:col>10</xdr:col>
      <xdr:colOff>165100</xdr:colOff>
      <xdr:row>105</xdr:row>
      <xdr:rowOff>135255</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803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10795</xdr:rowOff>
    </xdr:from>
    <xdr:to>
      <xdr:col>6</xdr:col>
      <xdr:colOff>38100</xdr:colOff>
      <xdr:row>105</xdr:row>
      <xdr:rowOff>112395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111760</xdr:rowOff>
    </xdr:from>
    <xdr:to>
      <xdr:col>24</xdr:col>
      <xdr:colOff>114300</xdr:colOff>
      <xdr:row>105</xdr:row>
      <xdr:rowOff>41910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134620</xdr:rowOff>
    </xdr:from>
    <xdr:ext cx="405130" cy="255270"/>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7793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74930</xdr:rowOff>
    </xdr:from>
    <xdr:to>
      <xdr:col>20</xdr:col>
      <xdr:colOff>38100</xdr:colOff>
      <xdr:row>105</xdr:row>
      <xdr:rowOff>4445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125095</xdr:rowOff>
    </xdr:from>
    <xdr:to>
      <xdr:col>24</xdr:col>
      <xdr:colOff>63500</xdr:colOff>
      <xdr:row>104</xdr:row>
      <xdr:rowOff>162560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795589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125095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79184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95885</xdr:rowOff>
    </xdr:from>
    <xdr:to>
      <xdr:col>10</xdr:col>
      <xdr:colOff>165100</xdr:colOff>
      <xdr:row>105</xdr:row>
      <xdr:rowOff>26035</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146685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2019300" y="179184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154940</xdr:rowOff>
    </xdr:from>
    <xdr:to>
      <xdr:col>6</xdr:col>
      <xdr:colOff>38100</xdr:colOff>
      <xdr:row>105</xdr:row>
      <xdr:rowOff>84455</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798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146685</xdr:rowOff>
    </xdr:from>
    <xdr:to>
      <xdr:col>10</xdr:col>
      <xdr:colOff>114300</xdr:colOff>
      <xdr:row>105</xdr:row>
      <xdr:rowOff>33655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130300" y="179774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149225</xdr:rowOff>
    </xdr:from>
    <xdr:ext cx="405130" cy="259080"/>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35" y="1815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121285</xdr:rowOff>
    </xdr:from>
    <xdr:ext cx="401320" cy="255270"/>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35" y="181235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126365</xdr:rowOff>
    </xdr:from>
    <xdr:ext cx="401320" cy="259080"/>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35" y="181286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103505</xdr:rowOff>
    </xdr:from>
    <xdr:ext cx="401320" cy="259080"/>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35" y="18105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20955</xdr:rowOff>
    </xdr:from>
    <xdr:ext cx="405130" cy="255270"/>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35" y="176803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154940</xdr:rowOff>
    </xdr:from>
    <xdr:ext cx="401320" cy="255270"/>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35" y="176428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42545</xdr:rowOff>
    </xdr:from>
    <xdr:ext cx="401320" cy="255270"/>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35" y="177018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100965</xdr:rowOff>
    </xdr:from>
    <xdr:ext cx="401320" cy="255270"/>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35" y="177603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5110" cy="259080"/>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080" y="184505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162560</xdr:rowOff>
    </xdr:from>
    <xdr:ext cx="591820" cy="259080"/>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370" y="179933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48260</xdr:rowOff>
    </xdr:from>
    <xdr:ext cx="591820" cy="259080"/>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370" y="17536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105410</xdr:rowOff>
    </xdr:from>
    <xdr:ext cx="591820" cy="259080"/>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370" y="17078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1820" cy="259080"/>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370" y="1662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E00-0000CA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120650</xdr:rowOff>
    </xdr:from>
    <xdr:to>
      <xdr:col>54</xdr:col>
      <xdr:colOff>189865</xdr:colOff>
      <xdr:row>108</xdr:row>
      <xdr:rowOff>75565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0476865" y="1743710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79375</xdr:rowOff>
    </xdr:from>
    <xdr:ext cx="378460" cy="258445"/>
    <xdr:sp macro="" textlink="">
      <xdr:nvSpPr>
        <xdr:cNvPr id="460" name="【港湾・漁港】&#10;一人当たり有形固定資産（償却資産）額最小値テキスト">
          <a:extLst>
            <a:ext uri="{FF2B5EF4-FFF2-40B4-BE49-F238E27FC236}">
              <a16:creationId xmlns:a16="http://schemas.microsoft.com/office/drawing/2014/main" id="{00000000-0008-0000-0E00-0000CC010000}"/>
            </a:ext>
          </a:extLst>
        </xdr:cNvPr>
        <xdr:cNvSpPr txBox="1"/>
      </xdr:nvSpPr>
      <xdr:spPr>
        <a:xfrm>
          <a:off x="10515600" y="185959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75565</xdr:rowOff>
    </xdr:from>
    <xdr:to>
      <xdr:col>55</xdr:col>
      <xdr:colOff>88900</xdr:colOff>
      <xdr:row>108</xdr:row>
      <xdr:rowOff>75565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859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66675</xdr:rowOff>
    </xdr:from>
    <xdr:ext cx="598805" cy="255270"/>
    <xdr:sp macro="" textlink="">
      <xdr:nvSpPr>
        <xdr:cNvPr id="462" name="【港湾・漁港】&#10;一人当たり有形固定資産（償却資産）額最大値テキスト">
          <a:extLst>
            <a:ext uri="{FF2B5EF4-FFF2-40B4-BE49-F238E27FC236}">
              <a16:creationId xmlns:a16="http://schemas.microsoft.com/office/drawing/2014/main" id="{00000000-0008-0000-0E00-0000CE010000}"/>
            </a:ext>
          </a:extLst>
        </xdr:cNvPr>
        <xdr:cNvSpPr txBox="1"/>
      </xdr:nvSpPr>
      <xdr:spPr>
        <a:xfrm>
          <a:off x="10515600" y="172116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505,834</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120650</xdr:rowOff>
    </xdr:from>
    <xdr:to>
      <xdr:col>55</xdr:col>
      <xdr:colOff>88900</xdr:colOff>
      <xdr:row>101</xdr:row>
      <xdr:rowOff>120650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743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62230</xdr:rowOff>
    </xdr:from>
    <xdr:ext cx="598805" cy="259080"/>
    <xdr:sp macro="" textlink="">
      <xdr:nvSpPr>
        <xdr:cNvPr id="464" name="【港湾・漁港】&#10;一人当たり有形固定資産（償却資産）額平均値テキスト">
          <a:extLst>
            <a:ext uri="{FF2B5EF4-FFF2-40B4-BE49-F238E27FC236}">
              <a16:creationId xmlns:a16="http://schemas.microsoft.com/office/drawing/2014/main" id="{00000000-0008-0000-0E00-0000D0010000}"/>
            </a:ext>
          </a:extLst>
        </xdr:cNvPr>
        <xdr:cNvSpPr txBox="1"/>
      </xdr:nvSpPr>
      <xdr:spPr>
        <a:xfrm>
          <a:off x="10515600" y="18064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39370</xdr:rowOff>
    </xdr:from>
    <xdr:to>
      <xdr:col>55</xdr:col>
      <xdr:colOff>50800</xdr:colOff>
      <xdr:row>106</xdr:row>
      <xdr:rowOff>140970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04267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92075</xdr:rowOff>
    </xdr:from>
    <xdr:to>
      <xdr:col>50</xdr:col>
      <xdr:colOff>165100</xdr:colOff>
      <xdr:row>107</xdr:row>
      <xdr:rowOff>22225</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9588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59690</xdr:rowOff>
    </xdr:from>
    <xdr:to>
      <xdr:col>46</xdr:col>
      <xdr:colOff>38100</xdr:colOff>
      <xdr:row>106</xdr:row>
      <xdr:rowOff>161290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8699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75565</xdr:rowOff>
    </xdr:from>
    <xdr:to>
      <xdr:col>41</xdr:col>
      <xdr:colOff>101600</xdr:colOff>
      <xdr:row>107</xdr:row>
      <xdr:rowOff>6350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7810500" y="1824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38100</xdr:rowOff>
    </xdr:from>
    <xdr:to>
      <xdr:col>36</xdr:col>
      <xdr:colOff>165100</xdr:colOff>
      <xdr:row>106</xdr:row>
      <xdr:rowOff>139700</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6921500" y="182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123190</xdr:rowOff>
    </xdr:from>
    <xdr:to>
      <xdr:col>55</xdr:col>
      <xdr:colOff>50800</xdr:colOff>
      <xdr:row>108</xdr:row>
      <xdr:rowOff>53340</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0426700" y="184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38100</xdr:rowOff>
    </xdr:from>
    <xdr:ext cx="534670" cy="259080"/>
    <xdr:sp macro="" textlink="">
      <xdr:nvSpPr>
        <xdr:cNvPr id="476" name="【港湾・漁港】&#10;一人当たり有形固定資産（償却資産）額該当値テキスト">
          <a:extLst>
            <a:ext uri="{FF2B5EF4-FFF2-40B4-BE49-F238E27FC236}">
              <a16:creationId xmlns:a16="http://schemas.microsoft.com/office/drawing/2014/main" id="{00000000-0008-0000-0E00-0000DC010000}"/>
            </a:ext>
          </a:extLst>
        </xdr:cNvPr>
        <xdr:cNvSpPr txBox="1"/>
      </xdr:nvSpPr>
      <xdr:spPr>
        <a:xfrm>
          <a:off x="10515600" y="18383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123825</xdr:rowOff>
    </xdr:from>
    <xdr:to>
      <xdr:col>50</xdr:col>
      <xdr:colOff>165100</xdr:colOff>
      <xdr:row>108</xdr:row>
      <xdr:rowOff>53975</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588500" y="184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2540</xdr:rowOff>
    </xdr:from>
    <xdr:to>
      <xdr:col>55</xdr:col>
      <xdr:colOff>0</xdr:colOff>
      <xdr:row>108</xdr:row>
      <xdr:rowOff>3175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9639300" y="185191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124460</xdr:rowOff>
    </xdr:from>
    <xdr:to>
      <xdr:col>46</xdr:col>
      <xdr:colOff>38100</xdr:colOff>
      <xdr:row>108</xdr:row>
      <xdr:rowOff>54610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6995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3175</xdr:rowOff>
    </xdr:from>
    <xdr:to>
      <xdr:col>50</xdr:col>
      <xdr:colOff>114300</xdr:colOff>
      <xdr:row>108</xdr:row>
      <xdr:rowOff>3810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750300" y="1851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132080</xdr:rowOff>
    </xdr:from>
    <xdr:to>
      <xdr:col>41</xdr:col>
      <xdr:colOff>101600</xdr:colOff>
      <xdr:row>108</xdr:row>
      <xdr:rowOff>62230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810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3810</xdr:rowOff>
    </xdr:from>
    <xdr:to>
      <xdr:col>45</xdr:col>
      <xdr:colOff>177800</xdr:colOff>
      <xdr:row>108</xdr:row>
      <xdr:rowOff>11430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7861300" y="185204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139065</xdr:rowOff>
    </xdr:from>
    <xdr:to>
      <xdr:col>36</xdr:col>
      <xdr:colOff>165100</xdr:colOff>
      <xdr:row>108</xdr:row>
      <xdr:rowOff>69215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921500" y="184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11430</xdr:rowOff>
    </xdr:from>
    <xdr:to>
      <xdr:col>41</xdr:col>
      <xdr:colOff>50800</xdr:colOff>
      <xdr:row>108</xdr:row>
      <xdr:rowOff>18415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72300" y="18528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105</xdr:row>
      <xdr:rowOff>38735</xdr:rowOff>
    </xdr:from>
    <xdr:ext cx="594995" cy="259080"/>
    <xdr:sp macro="" textlink="">
      <xdr:nvSpPr>
        <xdr:cNvPr id="485" name="n_1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26880" y="180409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105</xdr:row>
      <xdr:rowOff>6350</xdr:rowOff>
    </xdr:from>
    <xdr:ext cx="594995" cy="255270"/>
    <xdr:sp macro="" textlink="">
      <xdr:nvSpPr>
        <xdr:cNvPr id="486" name="n_2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50580" y="180086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105</xdr:row>
      <xdr:rowOff>22225</xdr:rowOff>
    </xdr:from>
    <xdr:ext cx="594995" cy="258445"/>
    <xdr:sp macro="" textlink="">
      <xdr:nvSpPr>
        <xdr:cNvPr id="487" name="n_3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61580" y="180244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104</xdr:row>
      <xdr:rowOff>156210</xdr:rowOff>
    </xdr:from>
    <xdr:ext cx="594995" cy="255270"/>
    <xdr:sp macro="" textlink="">
      <xdr:nvSpPr>
        <xdr:cNvPr id="488" name="n_4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672580" y="179870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108</xdr:row>
      <xdr:rowOff>45085</xdr:rowOff>
    </xdr:from>
    <xdr:ext cx="534670" cy="258445"/>
    <xdr:sp macro="" textlink="">
      <xdr:nvSpPr>
        <xdr:cNvPr id="489" name="n_1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59265" y="18561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108</xdr:row>
      <xdr:rowOff>45720</xdr:rowOff>
    </xdr:from>
    <xdr:ext cx="530860" cy="259080"/>
    <xdr:sp macro="" textlink="">
      <xdr:nvSpPr>
        <xdr:cNvPr id="490" name="n_2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82965" y="18562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108</xdr:row>
      <xdr:rowOff>53340</xdr:rowOff>
    </xdr:from>
    <xdr:ext cx="530860" cy="255270"/>
    <xdr:sp macro="" textlink="">
      <xdr:nvSpPr>
        <xdr:cNvPr id="491" name="n_3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593965" y="18569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108</xdr:row>
      <xdr:rowOff>60325</xdr:rowOff>
    </xdr:from>
    <xdr:ext cx="530860" cy="259080"/>
    <xdr:sp macro="" textlink="">
      <xdr:nvSpPr>
        <xdr:cNvPr id="492" name="n_4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704965" y="185769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3550" cy="255270"/>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280" cy="255270"/>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E00-000005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74930</xdr:rowOff>
    </xdr:from>
    <xdr:to>
      <xdr:col>85</xdr:col>
      <xdr:colOff>126365</xdr:colOff>
      <xdr:row>42</xdr:row>
      <xdr:rowOff>46990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6318865" y="573278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50800</xdr:rowOff>
    </xdr:from>
    <xdr:ext cx="405130" cy="259080"/>
    <xdr:sp macro="" textlink="">
      <xdr:nvSpPr>
        <xdr:cNvPr id="519" name="【認定こども園・幼稚園・保育所】&#10;有形固定資産減価償却率最小値テキスト">
          <a:extLst>
            <a:ext uri="{FF2B5EF4-FFF2-40B4-BE49-F238E27FC236}">
              <a16:creationId xmlns:a16="http://schemas.microsoft.com/office/drawing/2014/main" id="{00000000-0008-0000-0E00-000007020000}"/>
            </a:ext>
          </a:extLst>
        </xdr:cNvPr>
        <xdr:cNvSpPr txBox="1"/>
      </xdr:nvSpPr>
      <xdr:spPr>
        <a:xfrm>
          <a:off x="16357600" y="725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46990</xdr:rowOff>
    </xdr:from>
    <xdr:to>
      <xdr:col>86</xdr:col>
      <xdr:colOff>25400</xdr:colOff>
      <xdr:row>42</xdr:row>
      <xdr:rowOff>46990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724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20955</xdr:rowOff>
    </xdr:from>
    <xdr:ext cx="340360" cy="255270"/>
    <xdr:sp macro="" textlink="">
      <xdr:nvSpPr>
        <xdr:cNvPr id="521" name="【認定こども園・幼稚園・保育所】&#10;有形固定資産減価償却率最大値テキスト">
          <a:extLst>
            <a:ext uri="{FF2B5EF4-FFF2-40B4-BE49-F238E27FC236}">
              <a16:creationId xmlns:a16="http://schemas.microsoft.com/office/drawing/2014/main" id="{00000000-0008-0000-0E00-000009020000}"/>
            </a:ext>
          </a:extLst>
        </xdr:cNvPr>
        <xdr:cNvSpPr txBox="1"/>
      </xdr:nvSpPr>
      <xdr:spPr>
        <a:xfrm>
          <a:off x="16357600" y="550735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74930</xdr:rowOff>
    </xdr:from>
    <xdr:to>
      <xdr:col>86</xdr:col>
      <xdr:colOff>25400</xdr:colOff>
      <xdr:row>33</xdr:row>
      <xdr:rowOff>74930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120650</xdr:rowOff>
    </xdr:from>
    <xdr:ext cx="405130" cy="255270"/>
    <xdr:sp macro="" textlink="">
      <xdr:nvSpPr>
        <xdr:cNvPr id="523" name="【認定こども園・幼稚園・保育所】&#10;有形固定資産減価償却率平均値テキスト">
          <a:extLst>
            <a:ext uri="{FF2B5EF4-FFF2-40B4-BE49-F238E27FC236}">
              <a16:creationId xmlns:a16="http://schemas.microsoft.com/office/drawing/2014/main" id="{00000000-0008-0000-0E00-00000B020000}"/>
            </a:ext>
          </a:extLst>
        </xdr:cNvPr>
        <xdr:cNvSpPr txBox="1"/>
      </xdr:nvSpPr>
      <xdr:spPr>
        <a:xfrm>
          <a:off x="16357600" y="64643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147955</xdr:rowOff>
    </xdr:from>
    <xdr:to>
      <xdr:col>81</xdr:col>
      <xdr:colOff>101600</xdr:colOff>
      <xdr:row>38</xdr:row>
      <xdr:rowOff>78105</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543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132080</xdr:rowOff>
    </xdr:from>
    <xdr:to>
      <xdr:col>76</xdr:col>
      <xdr:colOff>165100</xdr:colOff>
      <xdr:row>38</xdr:row>
      <xdr:rowOff>61595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541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146050</xdr:rowOff>
    </xdr:from>
    <xdr:to>
      <xdr:col>72</xdr:col>
      <xdr:colOff>38100</xdr:colOff>
      <xdr:row>38</xdr:row>
      <xdr:rowOff>76200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65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102235</xdr:rowOff>
    </xdr:from>
    <xdr:to>
      <xdr:col>67</xdr:col>
      <xdr:colOff>101600</xdr:colOff>
      <xdr:row>38</xdr:row>
      <xdr:rowOff>32385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763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6268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19050</xdr:rowOff>
    </xdr:from>
    <xdr:ext cx="405130" cy="255270"/>
    <xdr:sp macro="" textlink="">
      <xdr:nvSpPr>
        <xdr:cNvPr id="535" name="【認定こども園・幼稚園・保育所】&#10;有形固定資産減価償却率該当値テキスト">
          <a:extLst>
            <a:ext uri="{FF2B5EF4-FFF2-40B4-BE49-F238E27FC236}">
              <a16:creationId xmlns:a16="http://schemas.microsoft.com/office/drawing/2014/main" id="{00000000-0008-0000-0E00-000017020000}"/>
            </a:ext>
          </a:extLst>
        </xdr:cNvPr>
        <xdr:cNvSpPr txBox="1"/>
      </xdr:nvSpPr>
      <xdr:spPr>
        <a:xfrm>
          <a:off x="16357600" y="61912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121920</xdr:rowOff>
    </xdr:from>
    <xdr:to>
      <xdr:col>81</xdr:col>
      <xdr:colOff>101600</xdr:colOff>
      <xdr:row>37</xdr:row>
      <xdr:rowOff>52070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5430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1270</xdr:rowOff>
    </xdr:from>
    <xdr:to>
      <xdr:col>85</xdr:col>
      <xdr:colOff>127000</xdr:colOff>
      <xdr:row>37</xdr:row>
      <xdr:rowOff>46990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5481300" y="63449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4445</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4541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125095</xdr:rowOff>
    </xdr:from>
    <xdr:to>
      <xdr:col>81</xdr:col>
      <xdr:colOff>50800</xdr:colOff>
      <xdr:row>37</xdr:row>
      <xdr:rowOff>1270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592300" y="62972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125095</xdr:rowOff>
    </xdr:from>
    <xdr:to>
      <xdr:col>76</xdr:col>
      <xdr:colOff>114300</xdr:colOff>
      <xdr:row>37</xdr:row>
      <xdr:rowOff>41910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13703300" y="629729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7620</xdr:rowOff>
    </xdr:from>
    <xdr:to>
      <xdr:col>67</xdr:col>
      <xdr:colOff>101600</xdr:colOff>
      <xdr:row>38</xdr:row>
      <xdr:rowOff>109220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763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38</xdr:row>
      <xdr:rowOff>58420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2814300" y="638556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69215</xdr:rowOff>
    </xdr:from>
    <xdr:ext cx="405130" cy="259080"/>
    <xdr:sp macro="" textlink="">
      <xdr:nvSpPr>
        <xdr:cNvPr id="544" name="n_1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35" y="658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52705</xdr:rowOff>
    </xdr:from>
    <xdr:ext cx="401320" cy="255270"/>
    <xdr:sp macro="" textlink="">
      <xdr:nvSpPr>
        <xdr:cNvPr id="545" name="n_2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35" y="65678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67310</xdr:rowOff>
    </xdr:from>
    <xdr:ext cx="401320" cy="259080"/>
    <xdr:sp macro="" textlink="">
      <xdr:nvSpPr>
        <xdr:cNvPr id="546" name="n_3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35" y="6582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48895</xdr:rowOff>
    </xdr:from>
    <xdr:ext cx="401320" cy="259080"/>
    <xdr:sp macro="" textlink="">
      <xdr:nvSpPr>
        <xdr:cNvPr id="547" name="n_4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35" y="62210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68580</xdr:rowOff>
    </xdr:from>
    <xdr:ext cx="405130" cy="259080"/>
    <xdr:sp macro="" textlink="">
      <xdr:nvSpPr>
        <xdr:cNvPr id="548" name="n_1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5266035" y="606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20955</xdr:rowOff>
    </xdr:from>
    <xdr:ext cx="401320" cy="255270"/>
    <xdr:sp macro="" textlink="">
      <xdr:nvSpPr>
        <xdr:cNvPr id="549" name="n_2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389735" y="60217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109220</xdr:rowOff>
    </xdr:from>
    <xdr:ext cx="401320" cy="255270"/>
    <xdr:sp macro="" textlink="">
      <xdr:nvSpPr>
        <xdr:cNvPr id="550" name="n_3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500735" y="61099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100330</xdr:rowOff>
    </xdr:from>
    <xdr:ext cx="401320" cy="255270"/>
    <xdr:sp macro="" textlink="">
      <xdr:nvSpPr>
        <xdr:cNvPr id="551" name="n_4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11735" y="66154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3550" cy="255270"/>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3550" cy="259080"/>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3550" cy="255270"/>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3550" cy="2584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64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3550" cy="259080"/>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640" y="584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3550" cy="255270"/>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61595</xdr:rowOff>
    </xdr:from>
    <xdr:to>
      <xdr:col>116</xdr:col>
      <xdr:colOff>62865</xdr:colOff>
      <xdr:row>42</xdr:row>
      <xdr:rowOff>40640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5" y="571944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43815</xdr:rowOff>
    </xdr:from>
    <xdr:ext cx="469900" cy="255270"/>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2447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40640</xdr:rowOff>
    </xdr:from>
    <xdr:to>
      <xdr:col>116</xdr:col>
      <xdr:colOff>152400</xdr:colOff>
      <xdr:row>42</xdr:row>
      <xdr:rowOff>40640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8255</xdr:rowOff>
    </xdr:from>
    <xdr:ext cx="469900" cy="255270"/>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4946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61595</xdr:rowOff>
    </xdr:from>
    <xdr:to>
      <xdr:col>116</xdr:col>
      <xdr:colOff>152400</xdr:colOff>
      <xdr:row>33</xdr:row>
      <xdr:rowOff>61595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71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163830</xdr:rowOff>
    </xdr:from>
    <xdr:ext cx="469900" cy="259080"/>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678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76200</xdr:rowOff>
    </xdr:from>
    <xdr:to>
      <xdr:col>112</xdr:col>
      <xdr:colOff>38100</xdr:colOff>
      <xdr:row>40</xdr:row>
      <xdr:rowOff>6350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79375</xdr:rowOff>
    </xdr:from>
    <xdr:to>
      <xdr:col>107</xdr:col>
      <xdr:colOff>101600</xdr:colOff>
      <xdr:row>40</xdr:row>
      <xdr:rowOff>9525</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43180</xdr:rowOff>
    </xdr:from>
    <xdr:to>
      <xdr:col>102</xdr:col>
      <xdr:colOff>165100</xdr:colOff>
      <xdr:row>39</xdr:row>
      <xdr:rowOff>144780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69215</xdr:rowOff>
    </xdr:from>
    <xdr:to>
      <xdr:col>98</xdr:col>
      <xdr:colOff>38100</xdr:colOff>
      <xdr:row>39</xdr:row>
      <xdr:rowOff>170815</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93980</xdr:rowOff>
    </xdr:from>
    <xdr:to>
      <xdr:col>116</xdr:col>
      <xdr:colOff>114300</xdr:colOff>
      <xdr:row>37</xdr:row>
      <xdr:rowOff>24130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116840</xdr:rowOff>
    </xdr:from>
    <xdr:ext cx="469900" cy="259080"/>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117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100330</xdr:rowOff>
    </xdr:from>
    <xdr:to>
      <xdr:col>112</xdr:col>
      <xdr:colOff>38100</xdr:colOff>
      <xdr:row>37</xdr:row>
      <xdr:rowOff>30480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36</xdr:row>
      <xdr:rowOff>151130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1323300" y="63169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113665</xdr:rowOff>
    </xdr:from>
    <xdr:to>
      <xdr:col>107</xdr:col>
      <xdr:colOff>101600</xdr:colOff>
      <xdr:row>37</xdr:row>
      <xdr:rowOff>43815</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151130</xdr:rowOff>
    </xdr:from>
    <xdr:to>
      <xdr:col>111</xdr:col>
      <xdr:colOff>177800</xdr:colOff>
      <xdr:row>36</xdr:row>
      <xdr:rowOff>164465</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0434300" y="63233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76200</xdr:rowOff>
    </xdr:from>
    <xdr:to>
      <xdr:col>102</xdr:col>
      <xdr:colOff>165100</xdr:colOff>
      <xdr:row>36</xdr:row>
      <xdr:rowOff>6350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127000</xdr:rowOff>
    </xdr:from>
    <xdr:to>
      <xdr:col>107</xdr:col>
      <xdr:colOff>50800</xdr:colOff>
      <xdr:row>36</xdr:row>
      <xdr:rowOff>164465</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9545300" y="612775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130175</xdr:rowOff>
    </xdr:from>
    <xdr:to>
      <xdr:col>98</xdr:col>
      <xdr:colOff>38100</xdr:colOff>
      <xdr:row>37</xdr:row>
      <xdr:rowOff>60325</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127000</xdr:rowOff>
    </xdr:from>
    <xdr:to>
      <xdr:col>102</xdr:col>
      <xdr:colOff>114300</xdr:colOff>
      <xdr:row>37</xdr:row>
      <xdr:rowOff>9525</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8656300" y="612775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168910</xdr:rowOff>
    </xdr:from>
    <xdr:ext cx="469900" cy="255270"/>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650" y="6855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635</xdr:rowOff>
    </xdr:from>
    <xdr:ext cx="466090" cy="259080"/>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350" y="68586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135890</xdr:rowOff>
    </xdr:from>
    <xdr:ext cx="466090" cy="259080"/>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350" y="6822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161925</xdr:rowOff>
    </xdr:from>
    <xdr:ext cx="466090" cy="259080"/>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350" y="6848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46990</xdr:rowOff>
    </xdr:from>
    <xdr:ext cx="469900" cy="259080"/>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650" y="6047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60325</xdr:rowOff>
    </xdr:from>
    <xdr:ext cx="466090" cy="259080"/>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350" y="60610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22860</xdr:rowOff>
    </xdr:from>
    <xdr:ext cx="466090" cy="259080"/>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350" y="5852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35</xdr:row>
      <xdr:rowOff>76835</xdr:rowOff>
    </xdr:from>
    <xdr:ext cx="466090" cy="255270"/>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350" y="60775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0000000-0008-0000-0E00-00007C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73660</xdr:rowOff>
    </xdr:from>
    <xdr:to>
      <xdr:col>85</xdr:col>
      <xdr:colOff>126365</xdr:colOff>
      <xdr:row>63</xdr:row>
      <xdr:rowOff>112395</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6318865" y="950341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116205</xdr:rowOff>
    </xdr:from>
    <xdr:ext cx="405130" cy="259080"/>
    <xdr:sp macro="" textlink="">
      <xdr:nvSpPr>
        <xdr:cNvPr id="638" name="【学校施設】&#10;有形固定資産減価償却率最小値テキスト">
          <a:extLst>
            <a:ext uri="{FF2B5EF4-FFF2-40B4-BE49-F238E27FC236}">
              <a16:creationId xmlns:a16="http://schemas.microsoft.com/office/drawing/2014/main" id="{00000000-0008-0000-0E00-00007E020000}"/>
            </a:ext>
          </a:extLst>
        </xdr:cNvPr>
        <xdr:cNvSpPr txBox="1"/>
      </xdr:nvSpPr>
      <xdr:spPr>
        <a:xfrm>
          <a:off x="16357600" y="1091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112395</xdr:rowOff>
    </xdr:from>
    <xdr:to>
      <xdr:col>86</xdr:col>
      <xdr:colOff>25400</xdr:colOff>
      <xdr:row>63</xdr:row>
      <xdr:rowOff>112395</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20320</xdr:rowOff>
    </xdr:from>
    <xdr:ext cx="405130" cy="255270"/>
    <xdr:sp macro="" textlink="">
      <xdr:nvSpPr>
        <xdr:cNvPr id="640" name="【学校施設】&#10;有形固定資産減価償却率最大値テキスト">
          <a:extLst>
            <a:ext uri="{FF2B5EF4-FFF2-40B4-BE49-F238E27FC236}">
              <a16:creationId xmlns:a16="http://schemas.microsoft.com/office/drawing/2014/main" id="{00000000-0008-0000-0E00-000080020000}"/>
            </a:ext>
          </a:extLst>
        </xdr:cNvPr>
        <xdr:cNvSpPr txBox="1"/>
      </xdr:nvSpPr>
      <xdr:spPr>
        <a:xfrm>
          <a:off x="16357600" y="92786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73660</xdr:rowOff>
    </xdr:from>
    <xdr:to>
      <xdr:col>86</xdr:col>
      <xdr:colOff>25400</xdr:colOff>
      <xdr:row>55</xdr:row>
      <xdr:rowOff>73660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6230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92710</xdr:rowOff>
    </xdr:from>
    <xdr:ext cx="405130" cy="259080"/>
    <xdr:sp macro="" textlink="">
      <xdr:nvSpPr>
        <xdr:cNvPr id="642" name="【学校施設】&#10;有形固定資産減価償却率平均値テキスト">
          <a:extLst>
            <a:ext uri="{FF2B5EF4-FFF2-40B4-BE49-F238E27FC236}">
              <a16:creationId xmlns:a16="http://schemas.microsoft.com/office/drawing/2014/main" id="{00000000-0008-0000-0E00-000082020000}"/>
            </a:ext>
          </a:extLst>
        </xdr:cNvPr>
        <xdr:cNvSpPr txBox="1"/>
      </xdr:nvSpPr>
      <xdr:spPr>
        <a:xfrm>
          <a:off x="163576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114300</xdr:rowOff>
    </xdr:from>
    <xdr:to>
      <xdr:col>85</xdr:col>
      <xdr:colOff>177800</xdr:colOff>
      <xdr:row>60</xdr:row>
      <xdr:rowOff>44450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45720</xdr:rowOff>
    </xdr:from>
    <xdr:to>
      <xdr:col>81</xdr:col>
      <xdr:colOff>101600</xdr:colOff>
      <xdr:row>59</xdr:row>
      <xdr:rowOff>147320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5430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xdr:rowOff>
    </xdr:from>
    <xdr:to>
      <xdr:col>76</xdr:col>
      <xdr:colOff>165100</xdr:colOff>
      <xdr:row>59</xdr:row>
      <xdr:rowOff>117475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4541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125730</xdr:rowOff>
    </xdr:from>
    <xdr:to>
      <xdr:col>67</xdr:col>
      <xdr:colOff>101600</xdr:colOff>
      <xdr:row>59</xdr:row>
      <xdr:rowOff>55880</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27635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62687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81280</xdr:rowOff>
    </xdr:from>
    <xdr:ext cx="405130" cy="259080"/>
    <xdr:sp macro="" textlink="">
      <xdr:nvSpPr>
        <xdr:cNvPr id="654" name="【学校施設】&#10;有形固定資産減価償却率該当値テキスト">
          <a:extLst>
            <a:ext uri="{FF2B5EF4-FFF2-40B4-BE49-F238E27FC236}">
              <a16:creationId xmlns:a16="http://schemas.microsoft.com/office/drawing/2014/main" id="{00000000-0008-0000-0E00-00008E020000}"/>
            </a:ext>
          </a:extLst>
        </xdr:cNvPr>
        <xdr:cNvSpPr txBox="1"/>
      </xdr:nvSpPr>
      <xdr:spPr>
        <a:xfrm>
          <a:off x="16357600" y="10025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161290</xdr:rowOff>
    </xdr:from>
    <xdr:to>
      <xdr:col>81</xdr:col>
      <xdr:colOff>101600</xdr:colOff>
      <xdr:row>59</xdr:row>
      <xdr:rowOff>91440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5430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40640</xdr:rowOff>
    </xdr:from>
    <xdr:to>
      <xdr:col>85</xdr:col>
      <xdr:colOff>127000</xdr:colOff>
      <xdr:row>59</xdr:row>
      <xdr:rowOff>109220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5481300" y="101561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99695</xdr:rowOff>
    </xdr:from>
    <xdr:to>
      <xdr:col>76</xdr:col>
      <xdr:colOff>165100</xdr:colOff>
      <xdr:row>59</xdr:row>
      <xdr:rowOff>29845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4541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150495</xdr:rowOff>
    </xdr:from>
    <xdr:to>
      <xdr:col>81</xdr:col>
      <xdr:colOff>50800</xdr:colOff>
      <xdr:row>59</xdr:row>
      <xdr:rowOff>40640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4592300" y="100945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150495</xdr:rowOff>
    </xdr:from>
    <xdr:to>
      <xdr:col>76</xdr:col>
      <xdr:colOff>114300</xdr:colOff>
      <xdr:row>58</xdr:row>
      <xdr:rowOff>160020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3703300" y="10094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58</xdr:row>
      <xdr:rowOff>160020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814300" y="1010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138430</xdr:rowOff>
    </xdr:from>
    <xdr:ext cx="405130" cy="259080"/>
    <xdr:sp macro="" textlink="">
      <xdr:nvSpPr>
        <xdr:cNvPr id="663" name="n_1aveValue【学校施設】&#10;有形固定資産減価償却率">
          <a:extLst>
            <a:ext uri="{FF2B5EF4-FFF2-40B4-BE49-F238E27FC236}">
              <a16:creationId xmlns:a16="http://schemas.microsoft.com/office/drawing/2014/main" id="{00000000-0008-0000-0E00-000097020000}"/>
            </a:ext>
          </a:extLst>
        </xdr:cNvPr>
        <xdr:cNvSpPr txBox="1"/>
      </xdr:nvSpPr>
      <xdr:spPr>
        <a:xfrm>
          <a:off x="15266035" y="10253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109220</xdr:rowOff>
    </xdr:from>
    <xdr:ext cx="401320" cy="255270"/>
    <xdr:sp macro="" textlink="">
      <xdr:nvSpPr>
        <xdr:cNvPr id="664" name="n_2aveValue【学校施設】&#10;有形固定資産減価償却率">
          <a:extLst>
            <a:ext uri="{FF2B5EF4-FFF2-40B4-BE49-F238E27FC236}">
              <a16:creationId xmlns:a16="http://schemas.microsoft.com/office/drawing/2014/main" id="{00000000-0008-0000-0E00-000098020000}"/>
            </a:ext>
          </a:extLst>
        </xdr:cNvPr>
        <xdr:cNvSpPr txBox="1"/>
      </xdr:nvSpPr>
      <xdr:spPr>
        <a:xfrm>
          <a:off x="14389735" y="102247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112395</xdr:rowOff>
    </xdr:from>
    <xdr:ext cx="401320" cy="255270"/>
    <xdr:sp macro="" textlink="">
      <xdr:nvSpPr>
        <xdr:cNvPr id="665" name="n_3aveValue【学校施設】&#10;有形固定資産減価償却率">
          <a:extLst>
            <a:ext uri="{FF2B5EF4-FFF2-40B4-BE49-F238E27FC236}">
              <a16:creationId xmlns:a16="http://schemas.microsoft.com/office/drawing/2014/main" id="{00000000-0008-0000-0E00-000099020000}"/>
            </a:ext>
          </a:extLst>
        </xdr:cNvPr>
        <xdr:cNvSpPr txBox="1"/>
      </xdr:nvSpPr>
      <xdr:spPr>
        <a:xfrm>
          <a:off x="13500735" y="102279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46990</xdr:rowOff>
    </xdr:from>
    <xdr:ext cx="401320" cy="259080"/>
    <xdr:sp macro="" textlink="">
      <xdr:nvSpPr>
        <xdr:cNvPr id="666" name="n_4aveValue【学校施設】&#10;有形固定資産減価償却率">
          <a:extLst>
            <a:ext uri="{FF2B5EF4-FFF2-40B4-BE49-F238E27FC236}">
              <a16:creationId xmlns:a16="http://schemas.microsoft.com/office/drawing/2014/main" id="{00000000-0008-0000-0E00-00009A020000}"/>
            </a:ext>
          </a:extLst>
        </xdr:cNvPr>
        <xdr:cNvSpPr txBox="1"/>
      </xdr:nvSpPr>
      <xdr:spPr>
        <a:xfrm>
          <a:off x="12611735" y="101625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107950</xdr:rowOff>
    </xdr:from>
    <xdr:ext cx="405130" cy="259080"/>
    <xdr:sp macro="" textlink="">
      <xdr:nvSpPr>
        <xdr:cNvPr id="667" name="n_1mainValue【学校施設】&#10;有形固定資産減価償却率">
          <a:extLst>
            <a:ext uri="{FF2B5EF4-FFF2-40B4-BE49-F238E27FC236}">
              <a16:creationId xmlns:a16="http://schemas.microsoft.com/office/drawing/2014/main" id="{00000000-0008-0000-0E00-00009B020000}"/>
            </a:ext>
          </a:extLst>
        </xdr:cNvPr>
        <xdr:cNvSpPr txBox="1"/>
      </xdr:nvSpPr>
      <xdr:spPr>
        <a:xfrm>
          <a:off x="15266035" y="988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46355</xdr:rowOff>
    </xdr:from>
    <xdr:ext cx="401320" cy="259080"/>
    <xdr:sp macro="" textlink="">
      <xdr:nvSpPr>
        <xdr:cNvPr id="668" name="n_2mainValue【学校施設】&#10;有形固定資産減価償却率">
          <a:extLst>
            <a:ext uri="{FF2B5EF4-FFF2-40B4-BE49-F238E27FC236}">
              <a16:creationId xmlns:a16="http://schemas.microsoft.com/office/drawing/2014/main" id="{00000000-0008-0000-0E00-00009C020000}"/>
            </a:ext>
          </a:extLst>
        </xdr:cNvPr>
        <xdr:cNvSpPr txBox="1"/>
      </xdr:nvSpPr>
      <xdr:spPr>
        <a:xfrm>
          <a:off x="14389735" y="98190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55880</xdr:rowOff>
    </xdr:from>
    <xdr:ext cx="401320" cy="259080"/>
    <xdr:sp macro="" textlink="">
      <xdr:nvSpPr>
        <xdr:cNvPr id="669" name="n_3mainValue【学校施設】&#10;有形固定資産減価償却率">
          <a:extLst>
            <a:ext uri="{FF2B5EF4-FFF2-40B4-BE49-F238E27FC236}">
              <a16:creationId xmlns:a16="http://schemas.microsoft.com/office/drawing/2014/main" id="{00000000-0008-0000-0E00-00009D020000}"/>
            </a:ext>
          </a:extLst>
        </xdr:cNvPr>
        <xdr:cNvSpPr txBox="1"/>
      </xdr:nvSpPr>
      <xdr:spPr>
        <a:xfrm>
          <a:off x="13500735" y="98285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55880</xdr:rowOff>
    </xdr:from>
    <xdr:ext cx="401320" cy="259080"/>
    <xdr:sp macro="" textlink="">
      <xdr:nvSpPr>
        <xdr:cNvPr id="670" name="n_4mainValue【学校施設】&#10;有形固定資産減価償却率">
          <a:extLst>
            <a:ext uri="{FF2B5EF4-FFF2-40B4-BE49-F238E27FC236}">
              <a16:creationId xmlns:a16="http://schemas.microsoft.com/office/drawing/2014/main" id="{00000000-0008-0000-0E00-00009E020000}"/>
            </a:ext>
          </a:extLst>
        </xdr:cNvPr>
        <xdr:cNvSpPr txBox="1"/>
      </xdr:nvSpPr>
      <xdr:spPr>
        <a:xfrm>
          <a:off x="12611735" y="98285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3550" cy="255270"/>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3550" cy="255270"/>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3550" cy="255270"/>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3550" cy="255270"/>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E00-0000B3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61595</xdr:rowOff>
    </xdr:from>
    <xdr:to>
      <xdr:col>116</xdr:col>
      <xdr:colOff>62865</xdr:colOff>
      <xdr:row>63</xdr:row>
      <xdr:rowOff>42545</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2160865" y="9662795"/>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46355</xdr:rowOff>
    </xdr:from>
    <xdr:ext cx="469900" cy="259080"/>
    <xdr:sp macro="" textlink="">
      <xdr:nvSpPr>
        <xdr:cNvPr id="693" name="【学校施設】&#10;一人当たり面積最小値テキスト">
          <a:extLst>
            <a:ext uri="{FF2B5EF4-FFF2-40B4-BE49-F238E27FC236}">
              <a16:creationId xmlns:a16="http://schemas.microsoft.com/office/drawing/2014/main" id="{00000000-0008-0000-0E00-0000B5020000}"/>
            </a:ext>
          </a:extLst>
        </xdr:cNvPr>
        <xdr:cNvSpPr txBox="1"/>
      </xdr:nvSpPr>
      <xdr:spPr>
        <a:xfrm>
          <a:off x="22199600" y="1084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42545</xdr:rowOff>
    </xdr:from>
    <xdr:to>
      <xdr:col>116</xdr:col>
      <xdr:colOff>152400</xdr:colOff>
      <xdr:row>63</xdr:row>
      <xdr:rowOff>42545</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084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8255</xdr:rowOff>
    </xdr:from>
    <xdr:ext cx="469900" cy="255270"/>
    <xdr:sp macro="" textlink="">
      <xdr:nvSpPr>
        <xdr:cNvPr id="695" name="【学校施設】&#10;一人当たり面積最大値テキスト">
          <a:extLst>
            <a:ext uri="{FF2B5EF4-FFF2-40B4-BE49-F238E27FC236}">
              <a16:creationId xmlns:a16="http://schemas.microsoft.com/office/drawing/2014/main" id="{00000000-0008-0000-0E00-0000B7020000}"/>
            </a:ext>
          </a:extLst>
        </xdr:cNvPr>
        <xdr:cNvSpPr txBox="1"/>
      </xdr:nvSpPr>
      <xdr:spPr>
        <a:xfrm>
          <a:off x="22199600" y="94380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61595</xdr:rowOff>
    </xdr:from>
    <xdr:to>
      <xdr:col>116</xdr:col>
      <xdr:colOff>152400</xdr:colOff>
      <xdr:row>56</xdr:row>
      <xdr:rowOff>61595</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966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41275</xdr:rowOff>
    </xdr:from>
    <xdr:ext cx="469900" cy="255270"/>
    <xdr:sp macro="" textlink="">
      <xdr:nvSpPr>
        <xdr:cNvPr id="697" name="【学校施設】&#10;一人当たり面積平均値テキスト">
          <a:extLst>
            <a:ext uri="{FF2B5EF4-FFF2-40B4-BE49-F238E27FC236}">
              <a16:creationId xmlns:a16="http://schemas.microsoft.com/office/drawing/2014/main" id="{00000000-0008-0000-0E00-0000B9020000}"/>
            </a:ext>
          </a:extLst>
        </xdr:cNvPr>
        <xdr:cNvSpPr txBox="1"/>
      </xdr:nvSpPr>
      <xdr:spPr>
        <a:xfrm>
          <a:off x="22199600" y="1032827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18415</xdr:rowOff>
    </xdr:from>
    <xdr:to>
      <xdr:col>116</xdr:col>
      <xdr:colOff>114300</xdr:colOff>
      <xdr:row>61</xdr:row>
      <xdr:rowOff>120650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21107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29210</xdr:rowOff>
    </xdr:from>
    <xdr:to>
      <xdr:col>112</xdr:col>
      <xdr:colOff>38100</xdr:colOff>
      <xdr:row>61</xdr:row>
      <xdr:rowOff>130810</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127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22860</xdr:rowOff>
    </xdr:from>
    <xdr:to>
      <xdr:col>107</xdr:col>
      <xdr:colOff>101600</xdr:colOff>
      <xdr:row>61</xdr:row>
      <xdr:rowOff>124460</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383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23495</xdr:rowOff>
    </xdr:from>
    <xdr:to>
      <xdr:col>102</xdr:col>
      <xdr:colOff>165100</xdr:colOff>
      <xdr:row>61</xdr:row>
      <xdr:rowOff>125095</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494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24130</xdr:rowOff>
    </xdr:from>
    <xdr:to>
      <xdr:col>98</xdr:col>
      <xdr:colOff>38100</xdr:colOff>
      <xdr:row>61</xdr:row>
      <xdr:rowOff>125730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605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163830</xdr:rowOff>
    </xdr:from>
    <xdr:to>
      <xdr:col>116</xdr:col>
      <xdr:colOff>114300</xdr:colOff>
      <xdr:row>62</xdr:row>
      <xdr:rowOff>93980</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21107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142240</xdr:rowOff>
    </xdr:from>
    <xdr:ext cx="469900" cy="259080"/>
    <xdr:sp macro="" textlink="">
      <xdr:nvSpPr>
        <xdr:cNvPr id="709" name="【学校施設】&#10;一人当たり面積該当値テキスト">
          <a:extLst>
            <a:ext uri="{FF2B5EF4-FFF2-40B4-BE49-F238E27FC236}">
              <a16:creationId xmlns:a16="http://schemas.microsoft.com/office/drawing/2014/main" id="{00000000-0008-0000-0E00-0000C5020000}"/>
            </a:ext>
          </a:extLst>
        </xdr:cNvPr>
        <xdr:cNvSpPr txBox="1"/>
      </xdr:nvSpPr>
      <xdr:spPr>
        <a:xfrm>
          <a:off x="22199600" y="1060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43180</xdr:rowOff>
    </xdr:from>
    <xdr:to>
      <xdr:col>116</xdr:col>
      <xdr:colOff>63500</xdr:colOff>
      <xdr:row>62</xdr:row>
      <xdr:rowOff>45720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1323300" y="106730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169545</xdr:rowOff>
    </xdr:from>
    <xdr:to>
      <xdr:col>107</xdr:col>
      <xdr:colOff>101600</xdr:colOff>
      <xdr:row>62</xdr:row>
      <xdr:rowOff>99695</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03835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48895</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0434300" y="106756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xdr:rowOff>
    </xdr:from>
    <xdr:to>
      <xdr:col>102</xdr:col>
      <xdr:colOff>165100</xdr:colOff>
      <xdr:row>62</xdr:row>
      <xdr:rowOff>102235</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9494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48895</xdr:rowOff>
    </xdr:from>
    <xdr:to>
      <xdr:col>107</xdr:col>
      <xdr:colOff>50800</xdr:colOff>
      <xdr:row>62</xdr:row>
      <xdr:rowOff>52070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9545300" y="106787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62</xdr:row>
      <xdr:rowOff>52070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656300" y="1058418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147320</xdr:rowOff>
    </xdr:from>
    <xdr:ext cx="469900" cy="259080"/>
    <xdr:sp macro="" textlink="">
      <xdr:nvSpPr>
        <xdr:cNvPr id="718" name="n_1aveValue【学校施設】&#10;一人当たり面積">
          <a:extLst>
            <a:ext uri="{FF2B5EF4-FFF2-40B4-BE49-F238E27FC236}">
              <a16:creationId xmlns:a16="http://schemas.microsoft.com/office/drawing/2014/main" id="{00000000-0008-0000-0E00-0000CE020000}"/>
            </a:ext>
          </a:extLst>
        </xdr:cNvPr>
        <xdr:cNvSpPr txBox="1"/>
      </xdr:nvSpPr>
      <xdr:spPr>
        <a:xfrm>
          <a:off x="21075650" y="1026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140970</xdr:rowOff>
    </xdr:from>
    <xdr:ext cx="466090" cy="259080"/>
    <xdr:sp macro="" textlink="">
      <xdr:nvSpPr>
        <xdr:cNvPr id="719" name="n_2aveValue【学校施設】&#10;一人当たり面積">
          <a:extLst>
            <a:ext uri="{FF2B5EF4-FFF2-40B4-BE49-F238E27FC236}">
              <a16:creationId xmlns:a16="http://schemas.microsoft.com/office/drawing/2014/main" id="{00000000-0008-0000-0E00-0000CF020000}"/>
            </a:ext>
          </a:extLst>
        </xdr:cNvPr>
        <xdr:cNvSpPr txBox="1"/>
      </xdr:nvSpPr>
      <xdr:spPr>
        <a:xfrm>
          <a:off x="20199350" y="10256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141605</xdr:rowOff>
    </xdr:from>
    <xdr:ext cx="466090" cy="259080"/>
    <xdr:sp macro="" textlink="">
      <xdr:nvSpPr>
        <xdr:cNvPr id="720" name="n_3aveValue【学校施設】&#10;一人当たり面積">
          <a:extLst>
            <a:ext uri="{FF2B5EF4-FFF2-40B4-BE49-F238E27FC236}">
              <a16:creationId xmlns:a16="http://schemas.microsoft.com/office/drawing/2014/main" id="{00000000-0008-0000-0E00-0000D0020000}"/>
            </a:ext>
          </a:extLst>
        </xdr:cNvPr>
        <xdr:cNvSpPr txBox="1"/>
      </xdr:nvSpPr>
      <xdr:spPr>
        <a:xfrm>
          <a:off x="19310350" y="102571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142240</xdr:rowOff>
    </xdr:from>
    <xdr:ext cx="466090" cy="259080"/>
    <xdr:sp macro="" textlink="">
      <xdr:nvSpPr>
        <xdr:cNvPr id="721" name="n_4aveValue【学校施設】&#10;一人当たり面積">
          <a:extLst>
            <a:ext uri="{FF2B5EF4-FFF2-40B4-BE49-F238E27FC236}">
              <a16:creationId xmlns:a16="http://schemas.microsoft.com/office/drawing/2014/main" id="{00000000-0008-0000-0E00-0000D1020000}"/>
            </a:ext>
          </a:extLst>
        </xdr:cNvPr>
        <xdr:cNvSpPr txBox="1"/>
      </xdr:nvSpPr>
      <xdr:spPr>
        <a:xfrm>
          <a:off x="18421350" y="10257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87630</xdr:rowOff>
    </xdr:from>
    <xdr:ext cx="469900" cy="255270"/>
    <xdr:sp macro="" textlink="">
      <xdr:nvSpPr>
        <xdr:cNvPr id="722" name="n_1mainValue【学校施設】&#10;一人当たり面積">
          <a:extLst>
            <a:ext uri="{FF2B5EF4-FFF2-40B4-BE49-F238E27FC236}">
              <a16:creationId xmlns:a16="http://schemas.microsoft.com/office/drawing/2014/main" id="{00000000-0008-0000-0E00-0000D2020000}"/>
            </a:ext>
          </a:extLst>
        </xdr:cNvPr>
        <xdr:cNvSpPr txBox="1"/>
      </xdr:nvSpPr>
      <xdr:spPr>
        <a:xfrm>
          <a:off x="21075650" y="107175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90805</xdr:rowOff>
    </xdr:from>
    <xdr:ext cx="466090" cy="258445"/>
    <xdr:sp macro="" textlink="">
      <xdr:nvSpPr>
        <xdr:cNvPr id="723" name="n_2mainValue【学校施設】&#10;一人当たり面積">
          <a:extLst>
            <a:ext uri="{FF2B5EF4-FFF2-40B4-BE49-F238E27FC236}">
              <a16:creationId xmlns:a16="http://schemas.microsoft.com/office/drawing/2014/main" id="{00000000-0008-0000-0E00-0000D3020000}"/>
            </a:ext>
          </a:extLst>
        </xdr:cNvPr>
        <xdr:cNvSpPr txBox="1"/>
      </xdr:nvSpPr>
      <xdr:spPr>
        <a:xfrm>
          <a:off x="20199350" y="107207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93345</xdr:rowOff>
    </xdr:from>
    <xdr:ext cx="466090" cy="259080"/>
    <xdr:sp macro="" textlink="">
      <xdr:nvSpPr>
        <xdr:cNvPr id="724" name="n_3mainValue【学校施設】&#10;一人当たり面積">
          <a:extLst>
            <a:ext uri="{FF2B5EF4-FFF2-40B4-BE49-F238E27FC236}">
              <a16:creationId xmlns:a16="http://schemas.microsoft.com/office/drawing/2014/main" id="{00000000-0008-0000-0E00-0000D4020000}"/>
            </a:ext>
          </a:extLst>
        </xdr:cNvPr>
        <xdr:cNvSpPr txBox="1"/>
      </xdr:nvSpPr>
      <xdr:spPr>
        <a:xfrm>
          <a:off x="19310350" y="107232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167640</xdr:rowOff>
    </xdr:from>
    <xdr:ext cx="466090" cy="255270"/>
    <xdr:sp macro="" textlink="">
      <xdr:nvSpPr>
        <xdr:cNvPr id="725" name="n_4mainValue【学校施設】&#10;一人当たり面積">
          <a:extLst>
            <a:ext uri="{FF2B5EF4-FFF2-40B4-BE49-F238E27FC236}">
              <a16:creationId xmlns:a16="http://schemas.microsoft.com/office/drawing/2014/main" id="{00000000-0008-0000-0E00-0000D5020000}"/>
            </a:ext>
          </a:extLst>
        </xdr:cNvPr>
        <xdr:cNvSpPr txBox="1"/>
      </xdr:nvSpPr>
      <xdr:spPr>
        <a:xfrm>
          <a:off x="18421350" y="106260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3550" cy="259080"/>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270"/>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270"/>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280" cy="259080"/>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E00-0000EE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146050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6318865" y="1328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149860</xdr:rowOff>
    </xdr:from>
    <xdr:ext cx="405130" cy="259080"/>
    <xdr:sp macro="" textlink="">
      <xdr:nvSpPr>
        <xdr:cNvPr id="752" name="【児童館】&#10;有形固定資産減価償却率最小値テキスト">
          <a:extLst>
            <a:ext uri="{FF2B5EF4-FFF2-40B4-BE49-F238E27FC236}">
              <a16:creationId xmlns:a16="http://schemas.microsoft.com/office/drawing/2014/main" id="{00000000-0008-0000-0E00-0000F0020000}"/>
            </a:ext>
          </a:extLst>
        </xdr:cNvPr>
        <xdr:cNvSpPr txBox="1"/>
      </xdr:nvSpPr>
      <xdr:spPr>
        <a:xfrm>
          <a:off x="16357600" y="1489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146050</xdr:rowOff>
    </xdr:from>
    <xdr:to>
      <xdr:col>86</xdr:col>
      <xdr:colOff>25400</xdr:colOff>
      <xdr:row>86</xdr:row>
      <xdr:rowOff>146050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230600" y="1489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340360" cy="259080"/>
    <xdr:sp macro="" textlink="">
      <xdr:nvSpPr>
        <xdr:cNvPr id="754" name="【児童館】&#10;有形固定資産減価償却率最大値テキスト">
          <a:extLst>
            <a:ext uri="{FF2B5EF4-FFF2-40B4-BE49-F238E27FC236}">
              <a16:creationId xmlns:a16="http://schemas.microsoft.com/office/drawing/2014/main" id="{00000000-0008-0000-0E00-0000F2020000}"/>
            </a:ext>
          </a:extLst>
        </xdr:cNvPr>
        <xdr:cNvSpPr txBox="1"/>
      </xdr:nvSpPr>
      <xdr:spPr>
        <a:xfrm>
          <a:off x="16357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33020</xdr:rowOff>
    </xdr:from>
    <xdr:ext cx="405130" cy="259080"/>
    <xdr:sp macro="" textlink="">
      <xdr:nvSpPr>
        <xdr:cNvPr id="756" name="【児童館】&#10;有形固定資産減価償却率平均値テキスト">
          <a:extLst>
            <a:ext uri="{FF2B5EF4-FFF2-40B4-BE49-F238E27FC236}">
              <a16:creationId xmlns:a16="http://schemas.microsoft.com/office/drawing/2014/main" id="{00000000-0008-0000-0E00-0000F4020000}"/>
            </a:ext>
          </a:extLst>
        </xdr:cNvPr>
        <xdr:cNvSpPr txBox="1"/>
      </xdr:nvSpPr>
      <xdr:spPr>
        <a:xfrm>
          <a:off x="16357600" y="14263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84</xdr:row>
      <xdr:rowOff>10160</xdr:rowOff>
    </xdr:from>
    <xdr:to>
      <xdr:col>85</xdr:col>
      <xdr:colOff>177800</xdr:colOff>
      <xdr:row>84</xdr:row>
      <xdr:rowOff>111760</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6268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168275</xdr:rowOff>
    </xdr:from>
    <xdr:to>
      <xdr:col>81</xdr:col>
      <xdr:colOff>101600</xdr:colOff>
      <xdr:row>84</xdr:row>
      <xdr:rowOff>98425</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5430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98425</xdr:rowOff>
    </xdr:from>
    <xdr:to>
      <xdr:col>76</xdr:col>
      <xdr:colOff>165100</xdr:colOff>
      <xdr:row>84</xdr:row>
      <xdr:rowOff>29210</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4541500" y="14328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104775</xdr:rowOff>
    </xdr:from>
    <xdr:to>
      <xdr:col>72</xdr:col>
      <xdr:colOff>38100</xdr:colOff>
      <xdr:row>84</xdr:row>
      <xdr:rowOff>34925</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3652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99695</xdr:rowOff>
    </xdr:from>
    <xdr:to>
      <xdr:col>67</xdr:col>
      <xdr:colOff>101600</xdr:colOff>
      <xdr:row>84</xdr:row>
      <xdr:rowOff>29845</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27635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137795</xdr:rowOff>
    </xdr:from>
    <xdr:to>
      <xdr:col>85</xdr:col>
      <xdr:colOff>177800</xdr:colOff>
      <xdr:row>86</xdr:row>
      <xdr:rowOff>67945</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6268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116205</xdr:rowOff>
    </xdr:from>
    <xdr:ext cx="405130" cy="259080"/>
    <xdr:sp macro="" textlink="">
      <xdr:nvSpPr>
        <xdr:cNvPr id="768" name="【児童館】&#10;有形固定資産減価償却率該当値テキスト">
          <a:extLst>
            <a:ext uri="{FF2B5EF4-FFF2-40B4-BE49-F238E27FC236}">
              <a16:creationId xmlns:a16="http://schemas.microsoft.com/office/drawing/2014/main" id="{00000000-0008-0000-0E00-000000030000}"/>
            </a:ext>
          </a:extLst>
        </xdr:cNvPr>
        <xdr:cNvSpPr txBox="1"/>
      </xdr:nvSpPr>
      <xdr:spPr>
        <a:xfrm>
          <a:off x="16357600" y="1468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124460</xdr:rowOff>
    </xdr:from>
    <xdr:to>
      <xdr:col>81</xdr:col>
      <xdr:colOff>101600</xdr:colOff>
      <xdr:row>86</xdr:row>
      <xdr:rowOff>54610</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54305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xdr:rowOff>
    </xdr:from>
    <xdr:to>
      <xdr:col>85</xdr:col>
      <xdr:colOff>127000</xdr:colOff>
      <xdr:row>86</xdr:row>
      <xdr:rowOff>17780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5481300" y="147485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126365</xdr:rowOff>
    </xdr:from>
    <xdr:to>
      <xdr:col>76</xdr:col>
      <xdr:colOff>165100</xdr:colOff>
      <xdr:row>86</xdr:row>
      <xdr:rowOff>56515</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4541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xdr:rowOff>
    </xdr:from>
    <xdr:to>
      <xdr:col>81</xdr:col>
      <xdr:colOff>50800</xdr:colOff>
      <xdr:row>86</xdr:row>
      <xdr:rowOff>6350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flipV="1">
          <a:off x="14592300" y="14748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129540</xdr:rowOff>
    </xdr:from>
    <xdr:to>
      <xdr:col>72</xdr:col>
      <xdr:colOff>38100</xdr:colOff>
      <xdr:row>86</xdr:row>
      <xdr:rowOff>59690</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36525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6350</xdr:rowOff>
    </xdr:from>
    <xdr:to>
      <xdr:col>76</xdr:col>
      <xdr:colOff>114300</xdr:colOff>
      <xdr:row>86</xdr:row>
      <xdr:rowOff>8890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flipV="1">
          <a:off x="13703300" y="14751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23495</xdr:rowOff>
    </xdr:from>
    <xdr:to>
      <xdr:col>67</xdr:col>
      <xdr:colOff>101600</xdr:colOff>
      <xdr:row>84</xdr:row>
      <xdr:rowOff>125095</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2763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74930</xdr:rowOff>
    </xdr:from>
    <xdr:to>
      <xdr:col>71</xdr:col>
      <xdr:colOff>177800</xdr:colOff>
      <xdr:row>86</xdr:row>
      <xdr:rowOff>8890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2814300" y="1447673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114935</xdr:rowOff>
    </xdr:from>
    <xdr:ext cx="405130" cy="259080"/>
    <xdr:sp macro="" textlink="">
      <xdr:nvSpPr>
        <xdr:cNvPr id="777" name="n_1aveValue【児童館】&#10;有形固定資産減価償却率">
          <a:extLst>
            <a:ext uri="{FF2B5EF4-FFF2-40B4-BE49-F238E27FC236}">
              <a16:creationId xmlns:a16="http://schemas.microsoft.com/office/drawing/2014/main" id="{00000000-0008-0000-0E00-000009030000}"/>
            </a:ext>
          </a:extLst>
        </xdr:cNvPr>
        <xdr:cNvSpPr txBox="1"/>
      </xdr:nvSpPr>
      <xdr:spPr>
        <a:xfrm>
          <a:off x="15266035" y="14173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45085</xdr:rowOff>
    </xdr:from>
    <xdr:ext cx="401320" cy="258445"/>
    <xdr:sp macro="" textlink="">
      <xdr:nvSpPr>
        <xdr:cNvPr id="778" name="n_2aveValue【児童館】&#10;有形固定資産減価償却率">
          <a:extLst>
            <a:ext uri="{FF2B5EF4-FFF2-40B4-BE49-F238E27FC236}">
              <a16:creationId xmlns:a16="http://schemas.microsoft.com/office/drawing/2014/main" id="{00000000-0008-0000-0E00-00000A030000}"/>
            </a:ext>
          </a:extLst>
        </xdr:cNvPr>
        <xdr:cNvSpPr txBox="1"/>
      </xdr:nvSpPr>
      <xdr:spPr>
        <a:xfrm>
          <a:off x="14389735" y="1410398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52070</xdr:rowOff>
    </xdr:from>
    <xdr:ext cx="401320" cy="255270"/>
    <xdr:sp macro="" textlink="">
      <xdr:nvSpPr>
        <xdr:cNvPr id="779" name="n_3aveValue【児童館】&#10;有形固定資産減価償却率">
          <a:extLst>
            <a:ext uri="{FF2B5EF4-FFF2-40B4-BE49-F238E27FC236}">
              <a16:creationId xmlns:a16="http://schemas.microsoft.com/office/drawing/2014/main" id="{00000000-0008-0000-0E00-00000B030000}"/>
            </a:ext>
          </a:extLst>
        </xdr:cNvPr>
        <xdr:cNvSpPr txBox="1"/>
      </xdr:nvSpPr>
      <xdr:spPr>
        <a:xfrm>
          <a:off x="13500735" y="141109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46355</xdr:rowOff>
    </xdr:from>
    <xdr:ext cx="401320" cy="259080"/>
    <xdr:sp macro="" textlink="">
      <xdr:nvSpPr>
        <xdr:cNvPr id="780" name="n_4aveValue【児童館】&#10;有形固定資産減価償却率">
          <a:extLst>
            <a:ext uri="{FF2B5EF4-FFF2-40B4-BE49-F238E27FC236}">
              <a16:creationId xmlns:a16="http://schemas.microsoft.com/office/drawing/2014/main" id="{00000000-0008-0000-0E00-00000C030000}"/>
            </a:ext>
          </a:extLst>
        </xdr:cNvPr>
        <xdr:cNvSpPr txBox="1"/>
      </xdr:nvSpPr>
      <xdr:spPr>
        <a:xfrm>
          <a:off x="12611735" y="141052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45720</xdr:rowOff>
    </xdr:from>
    <xdr:ext cx="405130" cy="259080"/>
    <xdr:sp macro="" textlink="">
      <xdr:nvSpPr>
        <xdr:cNvPr id="781" name="n_1mainValue【児童館】&#10;有形固定資産減価償却率">
          <a:extLst>
            <a:ext uri="{FF2B5EF4-FFF2-40B4-BE49-F238E27FC236}">
              <a16:creationId xmlns:a16="http://schemas.microsoft.com/office/drawing/2014/main" id="{00000000-0008-0000-0E00-00000D030000}"/>
            </a:ext>
          </a:extLst>
        </xdr:cNvPr>
        <xdr:cNvSpPr txBox="1"/>
      </xdr:nvSpPr>
      <xdr:spPr>
        <a:xfrm>
          <a:off x="15266035" y="1479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47625</xdr:rowOff>
    </xdr:from>
    <xdr:ext cx="401320" cy="259080"/>
    <xdr:sp macro="" textlink="">
      <xdr:nvSpPr>
        <xdr:cNvPr id="782" name="n_2mainValue【児童館】&#10;有形固定資産減価償却率">
          <a:extLst>
            <a:ext uri="{FF2B5EF4-FFF2-40B4-BE49-F238E27FC236}">
              <a16:creationId xmlns:a16="http://schemas.microsoft.com/office/drawing/2014/main" id="{00000000-0008-0000-0E00-00000E030000}"/>
            </a:ext>
          </a:extLst>
        </xdr:cNvPr>
        <xdr:cNvSpPr txBox="1"/>
      </xdr:nvSpPr>
      <xdr:spPr>
        <a:xfrm>
          <a:off x="14389735" y="147923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50800</xdr:rowOff>
    </xdr:from>
    <xdr:ext cx="401320" cy="259080"/>
    <xdr:sp macro="" textlink="">
      <xdr:nvSpPr>
        <xdr:cNvPr id="783" name="n_3mainValue【児童館】&#10;有形固定資産減価償却率">
          <a:extLst>
            <a:ext uri="{FF2B5EF4-FFF2-40B4-BE49-F238E27FC236}">
              <a16:creationId xmlns:a16="http://schemas.microsoft.com/office/drawing/2014/main" id="{00000000-0008-0000-0E00-00000F030000}"/>
            </a:ext>
          </a:extLst>
        </xdr:cNvPr>
        <xdr:cNvSpPr txBox="1"/>
      </xdr:nvSpPr>
      <xdr:spPr>
        <a:xfrm>
          <a:off x="13500735" y="14795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116205</xdr:rowOff>
    </xdr:from>
    <xdr:ext cx="401320" cy="259080"/>
    <xdr:sp macro="" textlink="">
      <xdr:nvSpPr>
        <xdr:cNvPr id="784" name="n_4mainValue【児童館】&#10;有形固定資産減価償却率">
          <a:extLst>
            <a:ext uri="{FF2B5EF4-FFF2-40B4-BE49-F238E27FC236}">
              <a16:creationId xmlns:a16="http://schemas.microsoft.com/office/drawing/2014/main" id="{00000000-0008-0000-0E00-000010030000}"/>
            </a:ext>
          </a:extLst>
        </xdr:cNvPr>
        <xdr:cNvSpPr txBox="1"/>
      </xdr:nvSpPr>
      <xdr:spPr>
        <a:xfrm>
          <a:off x="12611735" y="145180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3550" cy="255270"/>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3550" cy="259080"/>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3550" cy="259080"/>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3550" cy="255270"/>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3550" cy="259080"/>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00000000-0008-0000-0E00-000027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xdr:rowOff>
    </xdr:from>
    <xdr:to>
      <xdr:col>116</xdr:col>
      <xdr:colOff>62865</xdr:colOff>
      <xdr:row>86</xdr:row>
      <xdr:rowOff>99060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flipV="1">
          <a:off x="22160865" y="1338834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102870</xdr:rowOff>
    </xdr:from>
    <xdr:ext cx="469900" cy="259080"/>
    <xdr:sp macro="" textlink="">
      <xdr:nvSpPr>
        <xdr:cNvPr id="809" name="【児童館】&#10;一人当たり面積最小値テキスト">
          <a:extLst>
            <a:ext uri="{FF2B5EF4-FFF2-40B4-BE49-F238E27FC236}">
              <a16:creationId xmlns:a16="http://schemas.microsoft.com/office/drawing/2014/main" id="{00000000-0008-0000-0E00-000029030000}"/>
            </a:ext>
          </a:extLst>
        </xdr:cNvPr>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99060</xdr:rowOff>
    </xdr:from>
    <xdr:to>
      <xdr:col>116</xdr:col>
      <xdr:colOff>152400</xdr:colOff>
      <xdr:row>86</xdr:row>
      <xdr:rowOff>99060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133350</xdr:rowOff>
    </xdr:from>
    <xdr:ext cx="469900" cy="255270"/>
    <xdr:sp macro="" textlink="">
      <xdr:nvSpPr>
        <xdr:cNvPr id="811" name="【児童館】&#10;一人当たり面積最大値テキスト">
          <a:extLst>
            <a:ext uri="{FF2B5EF4-FFF2-40B4-BE49-F238E27FC236}">
              <a16:creationId xmlns:a16="http://schemas.microsoft.com/office/drawing/2014/main" id="{00000000-0008-0000-0E00-00002B030000}"/>
            </a:ext>
          </a:extLst>
        </xdr:cNvPr>
        <xdr:cNvSpPr txBox="1"/>
      </xdr:nvSpPr>
      <xdr:spPr>
        <a:xfrm>
          <a:off x="22199600" y="131635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xdr:rowOff>
    </xdr:from>
    <xdr:to>
      <xdr:col>116</xdr:col>
      <xdr:colOff>152400</xdr:colOff>
      <xdr:row>78</xdr:row>
      <xdr:rowOff>15240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2072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95250</xdr:rowOff>
    </xdr:from>
    <xdr:ext cx="469900" cy="259080"/>
    <xdr:sp macro="" textlink="">
      <xdr:nvSpPr>
        <xdr:cNvPr id="813" name="【児童館】&#10;一人当たり面積平均値テキスト">
          <a:extLst>
            <a:ext uri="{FF2B5EF4-FFF2-40B4-BE49-F238E27FC236}">
              <a16:creationId xmlns:a16="http://schemas.microsoft.com/office/drawing/2014/main" id="{00000000-0008-0000-0E00-00002D030000}"/>
            </a:ext>
          </a:extLst>
        </xdr:cNvPr>
        <xdr:cNvSpPr txBox="1"/>
      </xdr:nvSpPr>
      <xdr:spPr>
        <a:xfrm>
          <a:off x="22199600" y="14497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116840</xdr:rowOff>
    </xdr:from>
    <xdr:to>
      <xdr:col>116</xdr:col>
      <xdr:colOff>114300</xdr:colOff>
      <xdr:row>85</xdr:row>
      <xdr:rowOff>46990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21107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154940</xdr:rowOff>
    </xdr:from>
    <xdr:to>
      <xdr:col>107</xdr:col>
      <xdr:colOff>101600</xdr:colOff>
      <xdr:row>85</xdr:row>
      <xdr:rowOff>85090</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03835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113030</xdr:rowOff>
    </xdr:from>
    <xdr:ext cx="469900" cy="259080"/>
    <xdr:sp macro="" textlink="">
      <xdr:nvSpPr>
        <xdr:cNvPr id="825" name="【児童館】&#10;一人当たり面積該当値テキスト">
          <a:extLst>
            <a:ext uri="{FF2B5EF4-FFF2-40B4-BE49-F238E27FC236}">
              <a16:creationId xmlns:a16="http://schemas.microsoft.com/office/drawing/2014/main" id="{00000000-0008-0000-0E00-000039030000}"/>
            </a:ext>
          </a:extLst>
        </xdr:cNvPr>
        <xdr:cNvSpPr txBox="1"/>
      </xdr:nvSpPr>
      <xdr:spPr>
        <a:xfrm>
          <a:off x="22199600" y="14171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1323300" y="14371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97790</xdr:rowOff>
    </xdr:from>
    <xdr:to>
      <xdr:col>107</xdr:col>
      <xdr:colOff>101600</xdr:colOff>
      <xdr:row>84</xdr:row>
      <xdr:rowOff>27940</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0383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148590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flipV="1">
          <a:off x="20434300" y="14371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97790</xdr:rowOff>
    </xdr:from>
    <xdr:to>
      <xdr:col>102</xdr:col>
      <xdr:colOff>165100</xdr:colOff>
      <xdr:row>84</xdr:row>
      <xdr:rowOff>27940</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9494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148590</xdr:rowOff>
    </xdr:from>
    <xdr:to>
      <xdr:col>107</xdr:col>
      <xdr:colOff>50800</xdr:colOff>
      <xdr:row>83</xdr:row>
      <xdr:rowOff>148590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19545300" y="14378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90170</xdr:rowOff>
    </xdr:from>
    <xdr:to>
      <xdr:col>98</xdr:col>
      <xdr:colOff>38100</xdr:colOff>
      <xdr:row>82</xdr:row>
      <xdr:rowOff>20320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8605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140970</xdr:rowOff>
    </xdr:from>
    <xdr:to>
      <xdr:col>102</xdr:col>
      <xdr:colOff>114300</xdr:colOff>
      <xdr:row>83</xdr:row>
      <xdr:rowOff>148590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8656300" y="1402842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30480</xdr:rowOff>
    </xdr:from>
    <xdr:ext cx="469900" cy="255270"/>
    <xdr:sp macro="" textlink="">
      <xdr:nvSpPr>
        <xdr:cNvPr id="834" name="n_1aveValue【児童館】&#10;一人当たり面積">
          <a:extLst>
            <a:ext uri="{FF2B5EF4-FFF2-40B4-BE49-F238E27FC236}">
              <a16:creationId xmlns:a16="http://schemas.microsoft.com/office/drawing/2014/main" id="{00000000-0008-0000-0E00-000042030000}"/>
            </a:ext>
          </a:extLst>
        </xdr:cNvPr>
        <xdr:cNvSpPr txBox="1"/>
      </xdr:nvSpPr>
      <xdr:spPr>
        <a:xfrm>
          <a:off x="21075650" y="146037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76200</xdr:rowOff>
    </xdr:from>
    <xdr:ext cx="466090" cy="255270"/>
    <xdr:sp macro="" textlink="">
      <xdr:nvSpPr>
        <xdr:cNvPr id="835" name="n_2aveValue【児童館】&#10;一人当たり面積">
          <a:extLst>
            <a:ext uri="{FF2B5EF4-FFF2-40B4-BE49-F238E27FC236}">
              <a16:creationId xmlns:a16="http://schemas.microsoft.com/office/drawing/2014/main" id="{00000000-0008-0000-0E00-000043030000}"/>
            </a:ext>
          </a:extLst>
        </xdr:cNvPr>
        <xdr:cNvSpPr txBox="1"/>
      </xdr:nvSpPr>
      <xdr:spPr>
        <a:xfrm>
          <a:off x="20199350" y="146494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68580</xdr:rowOff>
    </xdr:from>
    <xdr:ext cx="466090" cy="259080"/>
    <xdr:sp macro="" textlink="">
      <xdr:nvSpPr>
        <xdr:cNvPr id="836" name="n_3aveValue【児童館】&#10;一人当たり面積">
          <a:extLst>
            <a:ext uri="{FF2B5EF4-FFF2-40B4-BE49-F238E27FC236}">
              <a16:creationId xmlns:a16="http://schemas.microsoft.com/office/drawing/2014/main" id="{00000000-0008-0000-0E00-000044030000}"/>
            </a:ext>
          </a:extLst>
        </xdr:cNvPr>
        <xdr:cNvSpPr txBox="1"/>
      </xdr:nvSpPr>
      <xdr:spPr>
        <a:xfrm>
          <a:off x="19310350" y="14641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68580</xdr:rowOff>
    </xdr:from>
    <xdr:ext cx="466090" cy="259080"/>
    <xdr:sp macro="" textlink="">
      <xdr:nvSpPr>
        <xdr:cNvPr id="837" name="n_4aveValue【児童館】&#10;一人当たり面積">
          <a:extLst>
            <a:ext uri="{FF2B5EF4-FFF2-40B4-BE49-F238E27FC236}">
              <a16:creationId xmlns:a16="http://schemas.microsoft.com/office/drawing/2014/main" id="{00000000-0008-0000-0E00-000045030000}"/>
            </a:ext>
          </a:extLst>
        </xdr:cNvPr>
        <xdr:cNvSpPr txBox="1"/>
      </xdr:nvSpPr>
      <xdr:spPr>
        <a:xfrm>
          <a:off x="18421350" y="14641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36830</xdr:rowOff>
    </xdr:from>
    <xdr:ext cx="469900" cy="259080"/>
    <xdr:sp macro="" textlink="">
      <xdr:nvSpPr>
        <xdr:cNvPr id="838" name="n_1mainValue【児童館】&#10;一人当たり面積">
          <a:extLst>
            <a:ext uri="{FF2B5EF4-FFF2-40B4-BE49-F238E27FC236}">
              <a16:creationId xmlns:a16="http://schemas.microsoft.com/office/drawing/2014/main" id="{00000000-0008-0000-0E00-000046030000}"/>
            </a:ext>
          </a:extLst>
        </xdr:cNvPr>
        <xdr:cNvSpPr txBox="1"/>
      </xdr:nvSpPr>
      <xdr:spPr>
        <a:xfrm>
          <a:off x="21075650" y="1409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44450</xdr:rowOff>
    </xdr:from>
    <xdr:ext cx="466090" cy="259080"/>
    <xdr:sp macro="" textlink="">
      <xdr:nvSpPr>
        <xdr:cNvPr id="839" name="n_2mainValue【児童館】&#10;一人当たり面積">
          <a:extLst>
            <a:ext uri="{FF2B5EF4-FFF2-40B4-BE49-F238E27FC236}">
              <a16:creationId xmlns:a16="http://schemas.microsoft.com/office/drawing/2014/main" id="{00000000-0008-0000-0E00-000047030000}"/>
            </a:ext>
          </a:extLst>
        </xdr:cNvPr>
        <xdr:cNvSpPr txBox="1"/>
      </xdr:nvSpPr>
      <xdr:spPr>
        <a:xfrm>
          <a:off x="20199350" y="141033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44450</xdr:rowOff>
    </xdr:from>
    <xdr:ext cx="466090" cy="259080"/>
    <xdr:sp macro="" textlink="">
      <xdr:nvSpPr>
        <xdr:cNvPr id="840" name="n_3mainValue【児童館】&#10;一人当たり面積">
          <a:extLst>
            <a:ext uri="{FF2B5EF4-FFF2-40B4-BE49-F238E27FC236}">
              <a16:creationId xmlns:a16="http://schemas.microsoft.com/office/drawing/2014/main" id="{00000000-0008-0000-0E00-000048030000}"/>
            </a:ext>
          </a:extLst>
        </xdr:cNvPr>
        <xdr:cNvSpPr txBox="1"/>
      </xdr:nvSpPr>
      <xdr:spPr>
        <a:xfrm>
          <a:off x="19310350" y="141033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36830</xdr:rowOff>
    </xdr:from>
    <xdr:ext cx="466090" cy="259080"/>
    <xdr:sp macro="" textlink="">
      <xdr:nvSpPr>
        <xdr:cNvPr id="841" name="n_4mainValue【児童館】&#10;一人当たり面積">
          <a:extLst>
            <a:ext uri="{FF2B5EF4-FFF2-40B4-BE49-F238E27FC236}">
              <a16:creationId xmlns:a16="http://schemas.microsoft.com/office/drawing/2014/main" id="{00000000-0008-0000-0E00-000049030000}"/>
            </a:ext>
          </a:extLst>
        </xdr:cNvPr>
        <xdr:cNvSpPr txBox="1"/>
      </xdr:nvSpPr>
      <xdr:spPr>
        <a:xfrm>
          <a:off x="18421350" y="13752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3550" cy="259080"/>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1978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00000000-0008-0000-0E00-00005F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90170</xdr:rowOff>
    </xdr:from>
    <xdr:to>
      <xdr:col>85</xdr:col>
      <xdr:colOff>126365</xdr:colOff>
      <xdr:row>108</xdr:row>
      <xdr:rowOff>19050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flipV="1">
          <a:off x="16318865" y="1723517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22860</xdr:rowOff>
    </xdr:from>
    <xdr:ext cx="405130" cy="259080"/>
    <xdr:sp macro="" textlink="">
      <xdr:nvSpPr>
        <xdr:cNvPr id="865" name="【公民館】&#10;有形固定資産減価償却率最小値テキスト">
          <a:extLst>
            <a:ext uri="{FF2B5EF4-FFF2-40B4-BE49-F238E27FC236}">
              <a16:creationId xmlns:a16="http://schemas.microsoft.com/office/drawing/2014/main" id="{00000000-0008-0000-0E00-000061030000}"/>
            </a:ext>
          </a:extLst>
        </xdr:cNvPr>
        <xdr:cNvSpPr txBox="1"/>
      </xdr:nvSpPr>
      <xdr:spPr>
        <a:xfrm>
          <a:off x="16357600" y="1853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6230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36830</xdr:rowOff>
    </xdr:from>
    <xdr:ext cx="405130" cy="259080"/>
    <xdr:sp macro="" textlink="">
      <xdr:nvSpPr>
        <xdr:cNvPr id="867" name="【公民館】&#10;有形固定資産減価償却率最大値テキスト">
          <a:extLst>
            <a:ext uri="{FF2B5EF4-FFF2-40B4-BE49-F238E27FC236}">
              <a16:creationId xmlns:a16="http://schemas.microsoft.com/office/drawing/2014/main" id="{00000000-0008-0000-0E00-000063030000}"/>
            </a:ext>
          </a:extLst>
        </xdr:cNvPr>
        <xdr:cNvSpPr txBox="1"/>
      </xdr:nvSpPr>
      <xdr:spPr>
        <a:xfrm>
          <a:off x="16357600" y="1701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90170</xdr:rowOff>
    </xdr:from>
    <xdr:to>
      <xdr:col>86</xdr:col>
      <xdr:colOff>25400</xdr:colOff>
      <xdr:row>100</xdr:row>
      <xdr:rowOff>90170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6230600" y="1723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32385</xdr:rowOff>
    </xdr:from>
    <xdr:ext cx="405130" cy="255270"/>
    <xdr:sp macro="" textlink="">
      <xdr:nvSpPr>
        <xdr:cNvPr id="869" name="【公民館】&#10;有形固定資産減価償却率平均値テキスト">
          <a:extLst>
            <a:ext uri="{FF2B5EF4-FFF2-40B4-BE49-F238E27FC236}">
              <a16:creationId xmlns:a16="http://schemas.microsoft.com/office/drawing/2014/main" id="{00000000-0008-0000-0E00-000065030000}"/>
            </a:ext>
          </a:extLst>
        </xdr:cNvPr>
        <xdr:cNvSpPr txBox="1"/>
      </xdr:nvSpPr>
      <xdr:spPr>
        <a:xfrm>
          <a:off x="16357600" y="1769173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9525</xdr:rowOff>
    </xdr:from>
    <xdr:to>
      <xdr:col>85</xdr:col>
      <xdr:colOff>177800</xdr:colOff>
      <xdr:row>104</xdr:row>
      <xdr:rowOff>111125</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62687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112395</xdr:rowOff>
    </xdr:from>
    <xdr:to>
      <xdr:col>76</xdr:col>
      <xdr:colOff>165100</xdr:colOff>
      <xdr:row>104</xdr:row>
      <xdr:rowOff>42545</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454150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100965</xdr:rowOff>
    </xdr:from>
    <xdr:to>
      <xdr:col>72</xdr:col>
      <xdr:colOff>38100</xdr:colOff>
      <xdr:row>104</xdr:row>
      <xdr:rowOff>31115</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365250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59690</xdr:rowOff>
    </xdr:from>
    <xdr:to>
      <xdr:col>67</xdr:col>
      <xdr:colOff>101600</xdr:colOff>
      <xdr:row>103</xdr:row>
      <xdr:rowOff>161290</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276350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75565</xdr:rowOff>
    </xdr:from>
    <xdr:to>
      <xdr:col>85</xdr:col>
      <xdr:colOff>177800</xdr:colOff>
      <xdr:row>105</xdr:row>
      <xdr:rowOff>6350</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6268700" y="1790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53975</xdr:rowOff>
    </xdr:from>
    <xdr:ext cx="405130" cy="255270"/>
    <xdr:sp macro="" textlink="">
      <xdr:nvSpPr>
        <xdr:cNvPr id="881" name="【公民館】&#10;有形固定資産減価償却率該当値テキスト">
          <a:extLst>
            <a:ext uri="{FF2B5EF4-FFF2-40B4-BE49-F238E27FC236}">
              <a16:creationId xmlns:a16="http://schemas.microsoft.com/office/drawing/2014/main" id="{00000000-0008-0000-0E00-000071030000}"/>
            </a:ext>
          </a:extLst>
        </xdr:cNvPr>
        <xdr:cNvSpPr txBox="1"/>
      </xdr:nvSpPr>
      <xdr:spPr>
        <a:xfrm>
          <a:off x="16357600" y="178847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27940</xdr:rowOff>
    </xdr:from>
    <xdr:to>
      <xdr:col>81</xdr:col>
      <xdr:colOff>101600</xdr:colOff>
      <xdr:row>104</xdr:row>
      <xdr:rowOff>129540</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5430500" y="178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78740</xdr:rowOff>
    </xdr:from>
    <xdr:to>
      <xdr:col>85</xdr:col>
      <xdr:colOff>127000</xdr:colOff>
      <xdr:row>104</xdr:row>
      <xdr:rowOff>126365</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5481300" y="179095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22860</xdr:rowOff>
    </xdr:from>
    <xdr:to>
      <xdr:col>76</xdr:col>
      <xdr:colOff>165100</xdr:colOff>
      <xdr:row>104</xdr:row>
      <xdr:rowOff>124460</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4541500" y="178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73660</xdr:rowOff>
    </xdr:from>
    <xdr:to>
      <xdr:col>81</xdr:col>
      <xdr:colOff>50800</xdr:colOff>
      <xdr:row>104</xdr:row>
      <xdr:rowOff>78740</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4592300" y="17904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86995</xdr:rowOff>
    </xdr:from>
    <xdr:to>
      <xdr:col>72</xdr:col>
      <xdr:colOff>38100</xdr:colOff>
      <xdr:row>106</xdr:row>
      <xdr:rowOff>17780</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3652500" y="1808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73660</xdr:rowOff>
    </xdr:from>
    <xdr:to>
      <xdr:col>76</xdr:col>
      <xdr:colOff>114300</xdr:colOff>
      <xdr:row>105</xdr:row>
      <xdr:rowOff>137795</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flipV="1">
          <a:off x="13703300" y="17904460"/>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119380</xdr:rowOff>
    </xdr:from>
    <xdr:to>
      <xdr:col>67</xdr:col>
      <xdr:colOff>101600</xdr:colOff>
      <xdr:row>106</xdr:row>
      <xdr:rowOff>49530</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2763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137795</xdr:rowOff>
    </xdr:from>
    <xdr:to>
      <xdr:col>71</xdr:col>
      <xdr:colOff>177800</xdr:colOff>
      <xdr:row>105</xdr:row>
      <xdr:rowOff>170180</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flipV="1">
          <a:off x="12814300" y="181400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86360</xdr:rowOff>
    </xdr:from>
    <xdr:ext cx="405130" cy="255270"/>
    <xdr:sp macro="" textlink="">
      <xdr:nvSpPr>
        <xdr:cNvPr id="890" name="n_1aveValue【公民館】&#10;有形固定資産減価償却率">
          <a:extLst>
            <a:ext uri="{FF2B5EF4-FFF2-40B4-BE49-F238E27FC236}">
              <a16:creationId xmlns:a16="http://schemas.microsoft.com/office/drawing/2014/main" id="{00000000-0008-0000-0E00-00007A030000}"/>
            </a:ext>
          </a:extLst>
        </xdr:cNvPr>
        <xdr:cNvSpPr txBox="1"/>
      </xdr:nvSpPr>
      <xdr:spPr>
        <a:xfrm>
          <a:off x="15266035" y="175742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59055</xdr:rowOff>
    </xdr:from>
    <xdr:ext cx="401320" cy="259080"/>
    <xdr:sp macro="" textlink="">
      <xdr:nvSpPr>
        <xdr:cNvPr id="891" name="n_2aveValue【公民館】&#10;有形固定資産減価償却率">
          <a:extLst>
            <a:ext uri="{FF2B5EF4-FFF2-40B4-BE49-F238E27FC236}">
              <a16:creationId xmlns:a16="http://schemas.microsoft.com/office/drawing/2014/main" id="{00000000-0008-0000-0E00-00007B030000}"/>
            </a:ext>
          </a:extLst>
        </xdr:cNvPr>
        <xdr:cNvSpPr txBox="1"/>
      </xdr:nvSpPr>
      <xdr:spPr>
        <a:xfrm>
          <a:off x="14389735" y="17546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47625</xdr:rowOff>
    </xdr:from>
    <xdr:ext cx="401320" cy="259080"/>
    <xdr:sp macro="" textlink="">
      <xdr:nvSpPr>
        <xdr:cNvPr id="892" name="n_3aveValue【公民館】&#10;有形固定資産減価償却率">
          <a:extLst>
            <a:ext uri="{FF2B5EF4-FFF2-40B4-BE49-F238E27FC236}">
              <a16:creationId xmlns:a16="http://schemas.microsoft.com/office/drawing/2014/main" id="{00000000-0008-0000-0E00-00007C030000}"/>
            </a:ext>
          </a:extLst>
        </xdr:cNvPr>
        <xdr:cNvSpPr txBox="1"/>
      </xdr:nvSpPr>
      <xdr:spPr>
        <a:xfrm>
          <a:off x="13500735" y="175355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6350</xdr:rowOff>
    </xdr:from>
    <xdr:ext cx="401320" cy="255270"/>
    <xdr:sp macro="" textlink="">
      <xdr:nvSpPr>
        <xdr:cNvPr id="893" name="n_4aveValue【公民館】&#10;有形固定資産減価償却率">
          <a:extLst>
            <a:ext uri="{FF2B5EF4-FFF2-40B4-BE49-F238E27FC236}">
              <a16:creationId xmlns:a16="http://schemas.microsoft.com/office/drawing/2014/main" id="{00000000-0008-0000-0E00-00007D030000}"/>
            </a:ext>
          </a:extLst>
        </xdr:cNvPr>
        <xdr:cNvSpPr txBox="1"/>
      </xdr:nvSpPr>
      <xdr:spPr>
        <a:xfrm>
          <a:off x="12611735" y="174942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120650</xdr:rowOff>
    </xdr:from>
    <xdr:ext cx="405130" cy="255270"/>
    <xdr:sp macro="" textlink="">
      <xdr:nvSpPr>
        <xdr:cNvPr id="894" name="n_1mainValue【公民館】&#10;有形固定資産減価償却率">
          <a:extLst>
            <a:ext uri="{FF2B5EF4-FFF2-40B4-BE49-F238E27FC236}">
              <a16:creationId xmlns:a16="http://schemas.microsoft.com/office/drawing/2014/main" id="{00000000-0008-0000-0E00-00007E030000}"/>
            </a:ext>
          </a:extLst>
        </xdr:cNvPr>
        <xdr:cNvSpPr txBox="1"/>
      </xdr:nvSpPr>
      <xdr:spPr>
        <a:xfrm>
          <a:off x="15266035" y="179514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115570</xdr:rowOff>
    </xdr:from>
    <xdr:ext cx="401320" cy="259080"/>
    <xdr:sp macro="" textlink="">
      <xdr:nvSpPr>
        <xdr:cNvPr id="895" name="n_2mainValue【公民館】&#10;有形固定資産減価償却率">
          <a:extLst>
            <a:ext uri="{FF2B5EF4-FFF2-40B4-BE49-F238E27FC236}">
              <a16:creationId xmlns:a16="http://schemas.microsoft.com/office/drawing/2014/main" id="{00000000-0008-0000-0E00-00007F030000}"/>
            </a:ext>
          </a:extLst>
        </xdr:cNvPr>
        <xdr:cNvSpPr txBox="1"/>
      </xdr:nvSpPr>
      <xdr:spPr>
        <a:xfrm>
          <a:off x="14389735" y="179463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8255</xdr:rowOff>
    </xdr:from>
    <xdr:ext cx="401320" cy="255270"/>
    <xdr:sp macro="" textlink="">
      <xdr:nvSpPr>
        <xdr:cNvPr id="896" name="n_3mainValue【公民館】&#10;有形固定資産減価償却率">
          <a:extLst>
            <a:ext uri="{FF2B5EF4-FFF2-40B4-BE49-F238E27FC236}">
              <a16:creationId xmlns:a16="http://schemas.microsoft.com/office/drawing/2014/main" id="{00000000-0008-0000-0E00-000080030000}"/>
            </a:ext>
          </a:extLst>
        </xdr:cNvPr>
        <xdr:cNvSpPr txBox="1"/>
      </xdr:nvSpPr>
      <xdr:spPr>
        <a:xfrm>
          <a:off x="13500735" y="181819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40640</xdr:rowOff>
    </xdr:from>
    <xdr:ext cx="401320" cy="255270"/>
    <xdr:sp macro="" textlink="">
      <xdr:nvSpPr>
        <xdr:cNvPr id="897" name="n_4mainValue【公民館】&#10;有形固定資産減価償却率">
          <a:extLst>
            <a:ext uri="{FF2B5EF4-FFF2-40B4-BE49-F238E27FC236}">
              <a16:creationId xmlns:a16="http://schemas.microsoft.com/office/drawing/2014/main" id="{00000000-0008-0000-0E00-000081030000}"/>
            </a:ext>
          </a:extLst>
        </xdr:cNvPr>
        <xdr:cNvSpPr txBox="1"/>
      </xdr:nvSpPr>
      <xdr:spPr>
        <a:xfrm>
          <a:off x="12611735" y="182143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921" name="テキスト ボックス 920">
          <a:extLst>
            <a:ext uri="{FF2B5EF4-FFF2-40B4-BE49-F238E27FC236}">
              <a16:creationId xmlns:a16="http://schemas.microsoft.com/office/drawing/2014/main" id="{00000000-0008-0000-0E00-00009903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00000000-0008-0000-0E00-00009A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29210</xdr:rowOff>
    </xdr:from>
    <xdr:to>
      <xdr:col>116</xdr:col>
      <xdr:colOff>62865</xdr:colOff>
      <xdr:row>108</xdr:row>
      <xdr:rowOff>82550</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flipV="1">
          <a:off x="22160865" y="1700276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86360</xdr:rowOff>
    </xdr:from>
    <xdr:ext cx="469900" cy="255270"/>
    <xdr:sp macro="" textlink="">
      <xdr:nvSpPr>
        <xdr:cNvPr id="924" name="【公民館】&#10;一人当たり面積最小値テキスト">
          <a:extLst>
            <a:ext uri="{FF2B5EF4-FFF2-40B4-BE49-F238E27FC236}">
              <a16:creationId xmlns:a16="http://schemas.microsoft.com/office/drawing/2014/main" id="{00000000-0008-0000-0E00-00009C030000}"/>
            </a:ext>
          </a:extLst>
        </xdr:cNvPr>
        <xdr:cNvSpPr txBox="1"/>
      </xdr:nvSpPr>
      <xdr:spPr>
        <a:xfrm>
          <a:off x="22199600" y="186029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82550</xdr:rowOff>
    </xdr:from>
    <xdr:to>
      <xdr:col>116</xdr:col>
      <xdr:colOff>152400</xdr:colOff>
      <xdr:row>108</xdr:row>
      <xdr:rowOff>82550</xdr:rowOff>
    </xdr:to>
    <xdr:cxnSp macro="">
      <xdr:nvCxnSpPr>
        <xdr:cNvPr id="925" name="直線コネクタ 924">
          <a:extLst>
            <a:ext uri="{FF2B5EF4-FFF2-40B4-BE49-F238E27FC236}">
              <a16:creationId xmlns:a16="http://schemas.microsoft.com/office/drawing/2014/main" id="{00000000-0008-0000-0E00-00009D030000}"/>
            </a:ext>
          </a:extLst>
        </xdr:cNvPr>
        <xdr:cNvCxnSpPr/>
      </xdr:nvCxnSpPr>
      <xdr:spPr>
        <a:xfrm>
          <a:off x="22072600" y="1859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146685</xdr:rowOff>
    </xdr:from>
    <xdr:ext cx="469900" cy="255270"/>
    <xdr:sp macro="" textlink="">
      <xdr:nvSpPr>
        <xdr:cNvPr id="926" name="【公民館】&#10;一人当たり面積最大値テキスト">
          <a:extLst>
            <a:ext uri="{FF2B5EF4-FFF2-40B4-BE49-F238E27FC236}">
              <a16:creationId xmlns:a16="http://schemas.microsoft.com/office/drawing/2014/main" id="{00000000-0008-0000-0E00-00009E030000}"/>
            </a:ext>
          </a:extLst>
        </xdr:cNvPr>
        <xdr:cNvSpPr txBox="1"/>
      </xdr:nvSpPr>
      <xdr:spPr>
        <a:xfrm>
          <a:off x="22199600" y="167773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29210</xdr:rowOff>
    </xdr:from>
    <xdr:to>
      <xdr:col>116</xdr:col>
      <xdr:colOff>152400</xdr:colOff>
      <xdr:row>99</xdr:row>
      <xdr:rowOff>29210</xdr:rowOff>
    </xdr:to>
    <xdr:cxnSp macro="">
      <xdr:nvCxnSpPr>
        <xdr:cNvPr id="927" name="直線コネクタ 926">
          <a:extLst>
            <a:ext uri="{FF2B5EF4-FFF2-40B4-BE49-F238E27FC236}">
              <a16:creationId xmlns:a16="http://schemas.microsoft.com/office/drawing/2014/main" id="{00000000-0008-0000-0E00-00009F030000}"/>
            </a:ext>
          </a:extLst>
        </xdr:cNvPr>
        <xdr:cNvCxnSpPr/>
      </xdr:nvCxnSpPr>
      <xdr:spPr>
        <a:xfrm>
          <a:off x="22072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38100</xdr:rowOff>
    </xdr:from>
    <xdr:ext cx="469900" cy="259080"/>
    <xdr:sp macro="" textlink="">
      <xdr:nvSpPr>
        <xdr:cNvPr id="928" name="【公民館】&#10;一人当たり面積平均値テキスト">
          <a:extLst>
            <a:ext uri="{FF2B5EF4-FFF2-40B4-BE49-F238E27FC236}">
              <a16:creationId xmlns:a16="http://schemas.microsoft.com/office/drawing/2014/main" id="{00000000-0008-0000-0E00-0000A0030000}"/>
            </a:ext>
          </a:extLst>
        </xdr:cNvPr>
        <xdr:cNvSpPr txBox="1"/>
      </xdr:nvSpPr>
      <xdr:spPr>
        <a:xfrm>
          <a:off x="22199600" y="18040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59690</xdr:rowOff>
    </xdr:from>
    <xdr:to>
      <xdr:col>116</xdr:col>
      <xdr:colOff>114300</xdr:colOff>
      <xdr:row>105</xdr:row>
      <xdr:rowOff>161290</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10795</xdr:rowOff>
    </xdr:from>
    <xdr:to>
      <xdr:col>107</xdr:col>
      <xdr:colOff>101600</xdr:colOff>
      <xdr:row>105</xdr:row>
      <xdr:rowOff>112395</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20383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50165</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9494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149225</xdr:rowOff>
    </xdr:from>
    <xdr:to>
      <xdr:col>98</xdr:col>
      <xdr:colOff>38100</xdr:colOff>
      <xdr:row>105</xdr:row>
      <xdr:rowOff>79375</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8605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100</xdr:row>
      <xdr:rowOff>136525</xdr:rowOff>
    </xdr:from>
    <xdr:to>
      <xdr:col>116</xdr:col>
      <xdr:colOff>114300</xdr:colOff>
      <xdr:row>101</xdr:row>
      <xdr:rowOff>66675</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22110700" y="172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159385</xdr:rowOff>
    </xdr:from>
    <xdr:ext cx="469900" cy="258445"/>
    <xdr:sp macro="" textlink="">
      <xdr:nvSpPr>
        <xdr:cNvPr id="940" name="【公民館】&#10;一人当たり面積該当値テキスト">
          <a:extLst>
            <a:ext uri="{FF2B5EF4-FFF2-40B4-BE49-F238E27FC236}">
              <a16:creationId xmlns:a16="http://schemas.microsoft.com/office/drawing/2014/main" id="{00000000-0008-0000-0E00-0000AC030000}"/>
            </a:ext>
          </a:extLst>
        </xdr:cNvPr>
        <xdr:cNvSpPr txBox="1"/>
      </xdr:nvSpPr>
      <xdr:spPr>
        <a:xfrm>
          <a:off x="22199600" y="17132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100</xdr:row>
      <xdr:rowOff>149225</xdr:rowOff>
    </xdr:from>
    <xdr:to>
      <xdr:col>112</xdr:col>
      <xdr:colOff>38100</xdr:colOff>
      <xdr:row>101</xdr:row>
      <xdr:rowOff>79375</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21272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15875</xdr:rowOff>
    </xdr:from>
    <xdr:to>
      <xdr:col>116</xdr:col>
      <xdr:colOff>63500</xdr:colOff>
      <xdr:row>101</xdr:row>
      <xdr:rowOff>29210</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21323300" y="173323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93980</xdr:rowOff>
    </xdr:from>
    <xdr:to>
      <xdr:col>107</xdr:col>
      <xdr:colOff>101600</xdr:colOff>
      <xdr:row>101</xdr:row>
      <xdr:rowOff>24130</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20383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144780</xdr:rowOff>
    </xdr:from>
    <xdr:to>
      <xdr:col>111</xdr:col>
      <xdr:colOff>177800</xdr:colOff>
      <xdr:row>101</xdr:row>
      <xdr:rowOff>29210</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a:off x="20434300" y="172897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80645</xdr:rowOff>
    </xdr:from>
    <xdr:to>
      <xdr:col>102</xdr:col>
      <xdr:colOff>165100</xdr:colOff>
      <xdr:row>101</xdr:row>
      <xdr:rowOff>10795</xdr:rowOff>
    </xdr:to>
    <xdr:sp macro="" textlink="">
      <xdr:nvSpPr>
        <xdr:cNvPr id="945" name="楕円 944">
          <a:extLst>
            <a:ext uri="{FF2B5EF4-FFF2-40B4-BE49-F238E27FC236}">
              <a16:creationId xmlns:a16="http://schemas.microsoft.com/office/drawing/2014/main" id="{00000000-0008-0000-0E00-0000B1030000}"/>
            </a:ext>
          </a:extLst>
        </xdr:cNvPr>
        <xdr:cNvSpPr/>
      </xdr:nvSpPr>
      <xdr:spPr>
        <a:xfrm>
          <a:off x="19494500" y="172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132080</xdr:rowOff>
    </xdr:from>
    <xdr:to>
      <xdr:col>107</xdr:col>
      <xdr:colOff>50800</xdr:colOff>
      <xdr:row>100</xdr:row>
      <xdr:rowOff>144780</xdr:rowOff>
    </xdr:to>
    <xdr:cxnSp macro="">
      <xdr:nvCxnSpPr>
        <xdr:cNvPr id="946" name="直線コネクタ 945">
          <a:extLst>
            <a:ext uri="{FF2B5EF4-FFF2-40B4-BE49-F238E27FC236}">
              <a16:creationId xmlns:a16="http://schemas.microsoft.com/office/drawing/2014/main" id="{00000000-0008-0000-0E00-0000B2030000}"/>
            </a:ext>
          </a:extLst>
        </xdr:cNvPr>
        <xdr:cNvCxnSpPr/>
      </xdr:nvCxnSpPr>
      <xdr:spPr>
        <a:xfrm>
          <a:off x="19545300" y="172770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144780</xdr:rowOff>
    </xdr:from>
    <xdr:to>
      <xdr:col>98</xdr:col>
      <xdr:colOff>38100</xdr:colOff>
      <xdr:row>104</xdr:row>
      <xdr:rowOff>74930</xdr:rowOff>
    </xdr:to>
    <xdr:sp macro="" textlink="">
      <xdr:nvSpPr>
        <xdr:cNvPr id="947" name="楕円 946">
          <a:extLst>
            <a:ext uri="{FF2B5EF4-FFF2-40B4-BE49-F238E27FC236}">
              <a16:creationId xmlns:a16="http://schemas.microsoft.com/office/drawing/2014/main" id="{00000000-0008-0000-0E00-0000B3030000}"/>
            </a:ext>
          </a:extLst>
        </xdr:cNvPr>
        <xdr:cNvSpPr/>
      </xdr:nvSpPr>
      <xdr:spPr>
        <a:xfrm>
          <a:off x="186055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132080</xdr:rowOff>
    </xdr:from>
    <xdr:to>
      <xdr:col>102</xdr:col>
      <xdr:colOff>114300</xdr:colOff>
      <xdr:row>104</xdr:row>
      <xdr:rowOff>24130</xdr:rowOff>
    </xdr:to>
    <xdr:cxnSp macro="">
      <xdr:nvCxnSpPr>
        <xdr:cNvPr id="948" name="直線コネクタ 947">
          <a:extLst>
            <a:ext uri="{FF2B5EF4-FFF2-40B4-BE49-F238E27FC236}">
              <a16:creationId xmlns:a16="http://schemas.microsoft.com/office/drawing/2014/main" id="{00000000-0008-0000-0E00-0000B4030000}"/>
            </a:ext>
          </a:extLst>
        </xdr:cNvPr>
        <xdr:cNvCxnSpPr/>
      </xdr:nvCxnSpPr>
      <xdr:spPr>
        <a:xfrm flipV="1">
          <a:off x="18656300" y="17277080"/>
          <a:ext cx="889000" cy="577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166370</xdr:rowOff>
    </xdr:from>
    <xdr:ext cx="469900" cy="255270"/>
    <xdr:sp macro="" textlink="">
      <xdr:nvSpPr>
        <xdr:cNvPr id="949" name="n_1aveValue【公民館】&#10;一人当たり面積">
          <a:extLst>
            <a:ext uri="{FF2B5EF4-FFF2-40B4-BE49-F238E27FC236}">
              <a16:creationId xmlns:a16="http://schemas.microsoft.com/office/drawing/2014/main" id="{00000000-0008-0000-0E00-0000B5030000}"/>
            </a:ext>
          </a:extLst>
        </xdr:cNvPr>
        <xdr:cNvSpPr txBox="1"/>
      </xdr:nvSpPr>
      <xdr:spPr>
        <a:xfrm>
          <a:off x="21075650" y="181686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103505</xdr:rowOff>
    </xdr:from>
    <xdr:ext cx="466090" cy="259080"/>
    <xdr:sp macro="" textlink="">
      <xdr:nvSpPr>
        <xdr:cNvPr id="950" name="n_2aveValue【公民館】&#10;一人当たり面積">
          <a:extLst>
            <a:ext uri="{FF2B5EF4-FFF2-40B4-BE49-F238E27FC236}">
              <a16:creationId xmlns:a16="http://schemas.microsoft.com/office/drawing/2014/main" id="{00000000-0008-0000-0E00-0000B6030000}"/>
            </a:ext>
          </a:extLst>
        </xdr:cNvPr>
        <xdr:cNvSpPr txBox="1"/>
      </xdr:nvSpPr>
      <xdr:spPr>
        <a:xfrm>
          <a:off x="20199350" y="181057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41275</xdr:rowOff>
    </xdr:from>
    <xdr:ext cx="466090" cy="255270"/>
    <xdr:sp macro="" textlink="">
      <xdr:nvSpPr>
        <xdr:cNvPr id="951" name="n_3aveValue【公民館】&#10;一人当たり面積">
          <a:extLst>
            <a:ext uri="{FF2B5EF4-FFF2-40B4-BE49-F238E27FC236}">
              <a16:creationId xmlns:a16="http://schemas.microsoft.com/office/drawing/2014/main" id="{00000000-0008-0000-0E00-0000B7030000}"/>
            </a:ext>
          </a:extLst>
        </xdr:cNvPr>
        <xdr:cNvSpPr txBox="1"/>
      </xdr:nvSpPr>
      <xdr:spPr>
        <a:xfrm>
          <a:off x="19310350" y="180435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70485</xdr:rowOff>
    </xdr:from>
    <xdr:ext cx="466090" cy="259080"/>
    <xdr:sp macro="" textlink="">
      <xdr:nvSpPr>
        <xdr:cNvPr id="952" name="n_4aveValue【公民館】&#10;一人当たり面積">
          <a:extLst>
            <a:ext uri="{FF2B5EF4-FFF2-40B4-BE49-F238E27FC236}">
              <a16:creationId xmlns:a16="http://schemas.microsoft.com/office/drawing/2014/main" id="{00000000-0008-0000-0E00-0000B8030000}"/>
            </a:ext>
          </a:extLst>
        </xdr:cNvPr>
        <xdr:cNvSpPr txBox="1"/>
      </xdr:nvSpPr>
      <xdr:spPr>
        <a:xfrm>
          <a:off x="18421350" y="18072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99</xdr:row>
      <xdr:rowOff>95885</xdr:rowOff>
    </xdr:from>
    <xdr:ext cx="469900" cy="259080"/>
    <xdr:sp macro="" textlink="">
      <xdr:nvSpPr>
        <xdr:cNvPr id="953" name="n_1mainValue【公民館】&#10;一人当たり面積">
          <a:extLst>
            <a:ext uri="{FF2B5EF4-FFF2-40B4-BE49-F238E27FC236}">
              <a16:creationId xmlns:a16="http://schemas.microsoft.com/office/drawing/2014/main" id="{00000000-0008-0000-0E00-0000B9030000}"/>
            </a:ext>
          </a:extLst>
        </xdr:cNvPr>
        <xdr:cNvSpPr txBox="1"/>
      </xdr:nvSpPr>
      <xdr:spPr>
        <a:xfrm>
          <a:off x="21075650" y="17069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99</xdr:row>
      <xdr:rowOff>40640</xdr:rowOff>
    </xdr:from>
    <xdr:ext cx="466090" cy="255270"/>
    <xdr:sp macro="" textlink="">
      <xdr:nvSpPr>
        <xdr:cNvPr id="954" name="n_2mainValue【公民館】&#10;一人当たり面積">
          <a:extLst>
            <a:ext uri="{FF2B5EF4-FFF2-40B4-BE49-F238E27FC236}">
              <a16:creationId xmlns:a16="http://schemas.microsoft.com/office/drawing/2014/main" id="{00000000-0008-0000-0E00-0000BA030000}"/>
            </a:ext>
          </a:extLst>
        </xdr:cNvPr>
        <xdr:cNvSpPr txBox="1"/>
      </xdr:nvSpPr>
      <xdr:spPr>
        <a:xfrm>
          <a:off x="20199350" y="170141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99</xdr:row>
      <xdr:rowOff>27305</xdr:rowOff>
    </xdr:from>
    <xdr:ext cx="466090" cy="259080"/>
    <xdr:sp macro="" textlink="">
      <xdr:nvSpPr>
        <xdr:cNvPr id="955" name="n_3mainValue【公民館】&#10;一人当たり面積">
          <a:extLst>
            <a:ext uri="{FF2B5EF4-FFF2-40B4-BE49-F238E27FC236}">
              <a16:creationId xmlns:a16="http://schemas.microsoft.com/office/drawing/2014/main" id="{00000000-0008-0000-0E00-0000BB030000}"/>
            </a:ext>
          </a:extLst>
        </xdr:cNvPr>
        <xdr:cNvSpPr txBox="1"/>
      </xdr:nvSpPr>
      <xdr:spPr>
        <a:xfrm>
          <a:off x="19310350" y="17000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91440</xdr:rowOff>
    </xdr:from>
    <xdr:ext cx="466090" cy="259080"/>
    <xdr:sp macro="" textlink="">
      <xdr:nvSpPr>
        <xdr:cNvPr id="956" name="n_4mainValue【公民館】&#10;一人当たり面積">
          <a:extLst>
            <a:ext uri="{FF2B5EF4-FFF2-40B4-BE49-F238E27FC236}">
              <a16:creationId xmlns:a16="http://schemas.microsoft.com/office/drawing/2014/main" id="{00000000-0008-0000-0E00-0000BC030000}"/>
            </a:ext>
          </a:extLst>
        </xdr:cNvPr>
        <xdr:cNvSpPr txBox="1"/>
      </xdr:nvSpPr>
      <xdr:spPr>
        <a:xfrm>
          <a:off x="18421350" y="175793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E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E00-0000BF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○公営住宅に</a:t>
          </a:r>
          <a:r>
            <a:rPr lang="ja-JP" altLang="en-US" sz="1100" b="0" i="0" baseline="0">
              <a:solidFill>
                <a:schemeClr val="dk1"/>
              </a:solidFill>
              <a:effectLst/>
              <a:latin typeface="ＭＳ Ｐゴシック"/>
              <a:ea typeface="ＭＳ Ｐゴシック"/>
              <a:cs typeface="+mn-cs"/>
            </a:rPr>
            <a:t>つ</a:t>
          </a:r>
          <a:r>
            <a:rPr lang="ja-JP" altLang="ja-JP" sz="1100" b="0" i="0" baseline="0">
              <a:solidFill>
                <a:schemeClr val="dk1"/>
              </a:solidFill>
              <a:effectLst/>
              <a:latin typeface="ＭＳ Ｐゴシック"/>
              <a:ea typeface="ＭＳ Ｐゴシック"/>
              <a:cs typeface="+mn-cs"/>
            </a:rPr>
            <a:t>いて、昭和</a:t>
          </a:r>
          <a:r>
            <a:rPr lang="en-US" altLang="ja-JP" sz="1100" b="0" i="0" baseline="0">
              <a:solidFill>
                <a:schemeClr val="dk1"/>
              </a:solidFill>
              <a:effectLst/>
              <a:latin typeface="ＭＳ Ｐゴシック"/>
              <a:ea typeface="ＭＳ Ｐゴシック"/>
              <a:cs typeface="+mn-cs"/>
            </a:rPr>
            <a:t>50</a:t>
          </a:r>
          <a:r>
            <a:rPr lang="ja-JP" altLang="ja-JP" sz="1100" b="0" i="0" baseline="0">
              <a:solidFill>
                <a:schemeClr val="dk1"/>
              </a:solidFill>
              <a:effectLst/>
              <a:latin typeface="ＭＳ Ｐゴシック"/>
              <a:ea typeface="ＭＳ Ｐゴシック"/>
              <a:cs typeface="+mn-cs"/>
            </a:rPr>
            <a:t>年代前後に建設されたものの大半が耐用年数を経過してお</a:t>
          </a:r>
          <a:r>
            <a:rPr lang="ja-JP" altLang="en-US" sz="1100" b="0" i="0" baseline="0">
              <a:solidFill>
                <a:schemeClr val="dk1"/>
              </a:solidFill>
              <a:effectLst/>
              <a:latin typeface="ＭＳ Ｐゴシック"/>
              <a:ea typeface="ＭＳ Ｐゴシック"/>
              <a:cs typeface="+mn-cs"/>
            </a:rPr>
            <a:t>り、類似団体で最も有形固定資産減価償却率が高くなっているため</a:t>
          </a:r>
          <a:r>
            <a:rPr lang="ja-JP" altLang="ja-JP" sz="1100" b="0" i="0" baseline="0">
              <a:solidFill>
                <a:schemeClr val="dk1"/>
              </a:solidFill>
              <a:effectLst/>
              <a:latin typeface="ＭＳ Ｐゴシック"/>
              <a:ea typeface="ＭＳ Ｐゴシック"/>
              <a:cs typeface="+mn-cs"/>
            </a:rPr>
            <a:t>、屋根張り替えや外壁塗装等の修繕補修を行い長寿命化を図ってい</a:t>
          </a:r>
          <a:r>
            <a:rPr lang="ja-JP" altLang="en-US" sz="1100" b="0" i="0" baseline="0">
              <a:solidFill>
                <a:schemeClr val="dk1"/>
              </a:solidFill>
              <a:effectLst/>
              <a:latin typeface="ＭＳ Ｐゴシック"/>
              <a:ea typeface="ＭＳ Ｐゴシック"/>
              <a:cs typeface="+mn-cs"/>
            </a:rPr>
            <a:t>く</a:t>
          </a:r>
          <a:r>
            <a:rPr lang="ja-JP" altLang="ja-JP" sz="1100" b="0" i="0" baseline="0">
              <a:solidFill>
                <a:schemeClr val="dk1"/>
              </a:solidFill>
              <a:effectLst/>
              <a:latin typeface="ＭＳ Ｐゴシック"/>
              <a:ea typeface="ＭＳ Ｐゴシック"/>
              <a:cs typeface="+mn-cs"/>
            </a:rPr>
            <a:t>。なお、</a:t>
          </a:r>
          <a:r>
            <a:rPr lang="ja-JP" altLang="en-US" sz="1100" b="0" i="0" u="none" baseline="0">
              <a:solidFill>
                <a:sysClr val="windowText" lastClr="000000"/>
              </a:solidFill>
              <a:effectLst/>
              <a:latin typeface="ＭＳ Ｐゴシック"/>
              <a:ea typeface="ＭＳ Ｐゴシック"/>
              <a:cs typeface="+mn-cs"/>
            </a:rPr>
            <a:t>潟上市</a:t>
          </a:r>
          <a:r>
            <a:rPr lang="ja-JP" altLang="ja-JP" sz="1100" b="0" i="0" baseline="0">
              <a:solidFill>
                <a:schemeClr val="dk1"/>
              </a:solidFill>
              <a:effectLst/>
              <a:latin typeface="ＭＳ Ｐゴシック"/>
              <a:ea typeface="ＭＳ Ｐゴシック"/>
              <a:cs typeface="+mn-cs"/>
            </a:rPr>
            <a:t>公共施設等総合管理計画では公営住宅の更新は予定していない。</a:t>
          </a:r>
          <a:endParaRPr lang="ja-JP" altLang="ja-JP" sz="1100">
            <a:effectLst/>
            <a:latin typeface="ＭＳ Ｐゴシック"/>
            <a:ea typeface="ＭＳ Ｐゴシック"/>
          </a:endParaRPr>
        </a:p>
        <a:p>
          <a:r>
            <a:rPr lang="ja-JP" altLang="ja-JP" sz="1100" b="0" i="0" baseline="0">
              <a:solidFill>
                <a:schemeClr val="dk1"/>
              </a:solidFill>
              <a:effectLst/>
              <a:latin typeface="ＭＳ Ｐゴシック"/>
              <a:ea typeface="ＭＳ Ｐゴシック"/>
              <a:cs typeface="+mn-cs"/>
            </a:rPr>
            <a:t>○児童館について、昭和50年代から平成初期にかけて建設されたものの大半が耐用年数を経過しており、類似団体と比較して減価償却率が高い状況が続いている。今後は</a:t>
          </a:r>
          <a:r>
            <a:rPr lang="ja-JP" altLang="en-US" sz="1100" b="0" i="0" u="none" baseline="0">
              <a:solidFill>
                <a:sysClr val="windowText" lastClr="000000"/>
              </a:solidFill>
              <a:effectLst/>
              <a:latin typeface="ＭＳ Ｐゴシック"/>
              <a:ea typeface="ＭＳ Ｐゴシック"/>
              <a:cs typeface="+mn-cs"/>
            </a:rPr>
            <a:t>潟上市</a:t>
          </a:r>
          <a:r>
            <a:rPr lang="ja-JP" altLang="ja-JP" sz="1100" b="0" i="0" baseline="0">
              <a:solidFill>
                <a:schemeClr val="dk1"/>
              </a:solidFill>
              <a:effectLst/>
              <a:latin typeface="ＭＳ Ｐゴシック"/>
              <a:ea typeface="ＭＳ Ｐゴシック"/>
              <a:cs typeface="+mn-cs"/>
            </a:rPr>
            <a:t>公共施設等総合管理計画に基づき</a:t>
          </a:r>
          <a:r>
            <a:rPr lang="ja-JP" altLang="en-US" sz="1100">
              <a:effectLst/>
              <a:latin typeface="ＭＳ Ｐゴシック"/>
              <a:ea typeface="ＭＳ Ｐゴシック"/>
            </a:rPr>
            <a:t>計画的な維持補修を行い、施設の老朽化状況に応じて、他施設との統廃合を進めるなど適切な維持管理を行っていく。</a:t>
          </a:r>
          <a:endParaRPr lang="ja-JP" altLang="ja-JP" sz="1100">
            <a:effectLst/>
            <a:latin typeface="ＭＳ Ｐゴシック"/>
            <a:ea typeface="ＭＳ Ｐゴシック"/>
          </a:endParaRPr>
        </a:p>
        <a:p>
          <a:r>
            <a:rPr lang="ja-JP" altLang="en-US" sz="1100" b="0" i="0" baseline="0">
              <a:solidFill>
                <a:schemeClr val="dk1"/>
              </a:solidFill>
              <a:effectLst/>
              <a:latin typeface="ＭＳ Ｐゴシック"/>
              <a:ea typeface="ＭＳ Ｐゴシック"/>
              <a:cs typeface="+mn-cs"/>
            </a:rPr>
            <a:t>○道路について、既存道路の舗装補修事業を継続的に実施しているものの取得済資産の償却が進んだため、</a:t>
          </a:r>
          <a:r>
            <a:rPr lang="ja-JP" altLang="ja-JP" sz="1100" b="0" i="0" baseline="0">
              <a:solidFill>
                <a:schemeClr val="dk1"/>
              </a:solidFill>
              <a:effectLst/>
              <a:latin typeface="ＭＳ Ｐゴシック"/>
              <a:ea typeface="ＭＳ Ｐゴシック"/>
              <a:cs typeface="+mn-cs"/>
            </a:rPr>
            <a:t>有形固定資産減価償却率が</a:t>
          </a:r>
          <a:r>
            <a:rPr lang="ja-JP" altLang="en-US" sz="1100" b="0" i="0" baseline="0">
              <a:solidFill>
                <a:schemeClr val="dk1"/>
              </a:solidFill>
              <a:effectLst/>
              <a:latin typeface="ＭＳ Ｐゴシック"/>
              <a:ea typeface="ＭＳ Ｐゴシック"/>
              <a:cs typeface="+mn-cs"/>
            </a:rPr>
            <a:t>平成28年度と比較して6.9ポイント上昇している。また、令和２年度一人当たり延長は14.919mとなっているが、固定資産台帳上の道路延長に記載誤りがあったため正しくは15.419mとなり前年度より0.141m増加している。</a:t>
          </a:r>
          <a:endParaRPr lang="en-US" altLang="ja-JP" sz="1100" b="0" i="0" baseline="0">
            <a:solidFill>
              <a:schemeClr val="dk1"/>
            </a:solidFill>
            <a:effectLst/>
            <a:latin typeface="ＭＳ Ｐゴシック"/>
            <a:ea typeface="ＭＳ Ｐゴシック"/>
            <a:cs typeface="+mn-cs"/>
          </a:endParaRPr>
        </a:p>
        <a:p>
          <a:r>
            <a:rPr lang="ja-JP" altLang="en-US" sz="1100" b="0" i="0" baseline="0">
              <a:solidFill>
                <a:schemeClr val="dk1"/>
              </a:solidFill>
              <a:effectLst/>
              <a:latin typeface="ＭＳ Ｐゴシック"/>
              <a:ea typeface="ＭＳ Ｐゴシック"/>
              <a:cs typeface="+mn-cs"/>
            </a:rPr>
            <a:t>○橋りょう・トンネルについて、既存橋りょうの大規模補修事業を実施したため、</a:t>
          </a:r>
          <a:r>
            <a:rPr lang="ja-JP" altLang="ja-JP" sz="1100" b="0" i="0" baseline="0">
              <a:solidFill>
                <a:schemeClr val="dk1"/>
              </a:solidFill>
              <a:effectLst/>
              <a:latin typeface="ＭＳ Ｐゴシック"/>
              <a:ea typeface="ＭＳ Ｐゴシック"/>
              <a:cs typeface="+mn-cs"/>
            </a:rPr>
            <a:t>有形固定資産減価償却率が前年度と比較して2ポイント低下している</a:t>
          </a:r>
          <a:r>
            <a:rPr lang="ja-JP" altLang="en-US" sz="1100" b="0" i="0" baseline="0">
              <a:solidFill>
                <a:schemeClr val="dk1"/>
              </a:solidFill>
              <a:effectLst/>
              <a:latin typeface="ＭＳ Ｐゴシック"/>
              <a:ea typeface="ＭＳ Ｐゴシック"/>
              <a:cs typeface="+mn-cs"/>
            </a:rPr>
            <a:t>。また一人当たり有形固定資産（償却資産）額は、継続的な事業実施により前年度と比較して8,221円増加している。</a:t>
          </a:r>
          <a:endParaRPr lang="en-US" altLang="ja-JP" sz="1100" b="0" i="0" baseline="0">
            <a:solidFill>
              <a:schemeClr val="dk1"/>
            </a:solidFill>
            <a:effectLst/>
            <a:latin typeface="ＭＳ Ｐゴシック"/>
            <a:ea typeface="ＭＳ Ｐゴシック"/>
            <a:cs typeface="+mn-cs"/>
          </a:endParaRPr>
        </a:p>
        <a:p>
          <a:r>
            <a:rPr lang="ja-JP" altLang="ja-JP" sz="1100" b="0" i="0" baseline="0">
              <a:solidFill>
                <a:schemeClr val="dk1"/>
              </a:solidFill>
              <a:effectLst/>
              <a:latin typeface="ＭＳ Ｐゴシック"/>
              <a:ea typeface="ＭＳ Ｐゴシック"/>
              <a:cs typeface="+mn-cs"/>
            </a:rPr>
            <a:t>○学校施設について、大豊小学校大規模改修事業の終了に加えて</a:t>
          </a:r>
          <a:r>
            <a:rPr lang="ja-JP" altLang="en-US" sz="1100" b="0" i="0" baseline="0">
              <a:solidFill>
                <a:schemeClr val="dk1"/>
              </a:solidFill>
              <a:effectLst/>
              <a:latin typeface="ＭＳ Ｐゴシック"/>
              <a:ea typeface="ＭＳ Ｐゴシック"/>
              <a:cs typeface="+mn-cs"/>
            </a:rPr>
            <a:t>取得済資産の</a:t>
          </a:r>
          <a:r>
            <a:rPr lang="ja-JP" altLang="en-US" sz="1100" b="0" i="0" u="none" baseline="0">
              <a:solidFill>
                <a:sysClr val="windowText" lastClr="000000"/>
              </a:solidFill>
              <a:effectLst/>
              <a:latin typeface="ＭＳ Ｐゴシック"/>
              <a:ea typeface="ＭＳ Ｐゴシック"/>
              <a:cs typeface="+mn-cs"/>
            </a:rPr>
            <a:t>償却</a:t>
          </a:r>
          <a:r>
            <a:rPr lang="ja-JP" altLang="en-US" sz="1100" b="0" i="0" baseline="0">
              <a:solidFill>
                <a:schemeClr val="dk1"/>
              </a:solidFill>
              <a:effectLst/>
              <a:latin typeface="ＭＳ Ｐゴシック"/>
              <a:ea typeface="ＭＳ Ｐゴシック"/>
              <a:cs typeface="+mn-cs"/>
            </a:rPr>
            <a:t>が進んだため</a:t>
          </a:r>
          <a:r>
            <a:rPr lang="ja-JP" altLang="ja-JP" sz="1100" b="0" i="0" baseline="0">
              <a:solidFill>
                <a:schemeClr val="dk1"/>
              </a:solidFill>
              <a:effectLst/>
              <a:latin typeface="ＭＳ Ｐゴシック"/>
              <a:ea typeface="ＭＳ Ｐゴシック"/>
              <a:cs typeface="+mn-cs"/>
            </a:rPr>
            <a:t>、有形固定資産減価償却率が前年度と比較して2.1ポイント上昇している。市内小中学校の大規模改修事業は一巡したが、今後も定期的な改修事業を行いながら施設の長寿命化を図っていく。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32,287
32,206
97.72
21,770,991
20,775,397
928,472
9,706,071
19,034,720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66.0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355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158750</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1660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34290</xdr:rowOff>
    </xdr:from>
    <xdr:ext cx="405130" cy="259080"/>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63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5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105410</xdr:rowOff>
    </xdr:from>
    <xdr:ext cx="405130" cy="259080"/>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158750</xdr:rowOff>
    </xdr:from>
    <xdr:to>
      <xdr:col>24</xdr:col>
      <xdr:colOff>152400</xdr:colOff>
      <xdr:row>33</xdr:row>
      <xdr:rowOff>158750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128270</xdr:rowOff>
    </xdr:from>
    <xdr:ext cx="405130" cy="259080"/>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0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27940</xdr:rowOff>
    </xdr:from>
    <xdr:to>
      <xdr:col>20</xdr:col>
      <xdr:colOff>38100</xdr:colOff>
      <xdr:row>37</xdr:row>
      <xdr:rowOff>129540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52705</xdr:rowOff>
    </xdr:from>
    <xdr:to>
      <xdr:col>15</xdr:col>
      <xdr:colOff>101600</xdr:colOff>
      <xdr:row>36</xdr:row>
      <xdr:rowOff>154940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22860</xdr:rowOff>
    </xdr:from>
    <xdr:to>
      <xdr:col>10</xdr:col>
      <xdr:colOff>165100</xdr:colOff>
      <xdr:row>36</xdr:row>
      <xdr:rowOff>124460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137160</xdr:rowOff>
    </xdr:from>
    <xdr:to>
      <xdr:col>6</xdr:col>
      <xdr:colOff>38100</xdr:colOff>
      <xdr:row>36</xdr:row>
      <xdr:rowOff>67310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135255</xdr:rowOff>
    </xdr:from>
    <xdr:to>
      <xdr:col>24</xdr:col>
      <xdr:colOff>114300</xdr:colOff>
      <xdr:row>40</xdr:row>
      <xdr:rowOff>65405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113665</xdr:rowOff>
    </xdr:from>
    <xdr:ext cx="405130" cy="2584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800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112395</xdr:rowOff>
    </xdr:from>
    <xdr:to>
      <xdr:col>20</xdr:col>
      <xdr:colOff>38100</xdr:colOff>
      <xdr:row>40</xdr:row>
      <xdr:rowOff>42545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163195</xdr:rowOff>
    </xdr:from>
    <xdr:to>
      <xdr:col>24</xdr:col>
      <xdr:colOff>63500</xdr:colOff>
      <xdr:row>40</xdr:row>
      <xdr:rowOff>14605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8497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86995</xdr:rowOff>
    </xdr:from>
    <xdr:to>
      <xdr:col>15</xdr:col>
      <xdr:colOff>101600</xdr:colOff>
      <xdr:row>40</xdr:row>
      <xdr:rowOff>17780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137795</xdr:rowOff>
    </xdr:from>
    <xdr:to>
      <xdr:col>19</xdr:col>
      <xdr:colOff>177800</xdr:colOff>
      <xdr:row>39</xdr:row>
      <xdr:rowOff>163195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8243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66675</xdr:rowOff>
    </xdr:from>
    <xdr:to>
      <xdr:col>10</xdr:col>
      <xdr:colOff>165100</xdr:colOff>
      <xdr:row>39</xdr:row>
      <xdr:rowOff>168275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117475</xdr:rowOff>
    </xdr:from>
    <xdr:to>
      <xdr:col>15</xdr:col>
      <xdr:colOff>50800</xdr:colOff>
      <xdr:row>39</xdr:row>
      <xdr:rowOff>137795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8040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117475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7398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146050</xdr:rowOff>
    </xdr:from>
    <xdr:ext cx="405130" cy="255270"/>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35" y="61468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170815</xdr:rowOff>
    </xdr:from>
    <xdr:ext cx="401320" cy="2584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35" y="600011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140970</xdr:rowOff>
    </xdr:from>
    <xdr:ext cx="401320" cy="259080"/>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35" y="59702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83820</xdr:rowOff>
    </xdr:from>
    <xdr:ext cx="401320" cy="259080"/>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35" y="59131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33655</xdr:rowOff>
    </xdr:from>
    <xdr:ext cx="405130" cy="2584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35" y="6891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8255</xdr:rowOff>
    </xdr:from>
    <xdr:ext cx="401320" cy="255270"/>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35" y="68662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159385</xdr:rowOff>
    </xdr:from>
    <xdr:ext cx="401320" cy="2584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35" y="684593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95250</xdr:rowOff>
    </xdr:from>
    <xdr:ext cx="401320" cy="259080"/>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35" y="67818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3550" cy="25527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3550"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3550"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3550" cy="25527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023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143510</xdr:rowOff>
    </xdr:from>
    <xdr:ext cx="469900" cy="255270"/>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015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699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162560</xdr:rowOff>
    </xdr:from>
    <xdr:ext cx="469900" cy="259080"/>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4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54610</xdr:rowOff>
    </xdr:from>
    <xdr:ext cx="469900" cy="255270"/>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697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168910</xdr:rowOff>
    </xdr:from>
    <xdr:ext cx="469900" cy="255270"/>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3411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38100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540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55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0</xdr:rowOff>
    </xdr:from>
    <xdr:to>
      <xdr:col>41</xdr:col>
      <xdr:colOff>101600</xdr:colOff>
      <xdr:row>38</xdr:row>
      <xdr:rowOff>101600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50800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553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0</xdr:rowOff>
    </xdr:from>
    <xdr:to>
      <xdr:col>36</xdr:col>
      <xdr:colOff>165100</xdr:colOff>
      <xdr:row>38</xdr:row>
      <xdr:rowOff>101600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50800</xdr:rowOff>
    </xdr:from>
    <xdr:to>
      <xdr:col>41</xdr:col>
      <xdr:colOff>50800</xdr:colOff>
      <xdr:row>38</xdr:row>
      <xdr:rowOff>50800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565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10160</xdr:rowOff>
    </xdr:from>
    <xdr:ext cx="469900" cy="259080"/>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65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143510</xdr:rowOff>
    </xdr:from>
    <xdr:ext cx="466090" cy="255270"/>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350" y="6658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168910</xdr:rowOff>
    </xdr:from>
    <xdr:ext cx="466090" cy="255270"/>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350" y="66840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48260</xdr:rowOff>
    </xdr:from>
    <xdr:ext cx="466090" cy="259080"/>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350" y="6734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105410</xdr:rowOff>
    </xdr:from>
    <xdr:ext cx="469900" cy="259080"/>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650" y="627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105410</xdr:rowOff>
    </xdr:from>
    <xdr:ext cx="466090" cy="259080"/>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350" y="6277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118110</xdr:rowOff>
    </xdr:from>
    <xdr:ext cx="466090" cy="259080"/>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350" y="62903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118110</xdr:rowOff>
    </xdr:from>
    <xdr:ext cx="466090" cy="259080"/>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350" y="62903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3550" cy="25527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527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527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527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527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54610</xdr:rowOff>
    </xdr:from>
    <xdr:to>
      <xdr:col>24</xdr:col>
      <xdr:colOff>62865</xdr:colOff>
      <xdr:row>64</xdr:row>
      <xdr:rowOff>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48436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3810</xdr:rowOff>
    </xdr:from>
    <xdr:ext cx="469900" cy="259080"/>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1270</xdr:rowOff>
    </xdr:from>
    <xdr:ext cx="405130" cy="259080"/>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25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54610</xdr:rowOff>
    </xdr:from>
    <xdr:to>
      <xdr:col>24</xdr:col>
      <xdr:colOff>152400</xdr:colOff>
      <xdr:row>55</xdr:row>
      <xdr:rowOff>54610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48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52070</xdr:rowOff>
    </xdr:from>
    <xdr:ext cx="405130" cy="255270"/>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999617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163830</xdr:rowOff>
    </xdr:from>
    <xdr:to>
      <xdr:col>20</xdr:col>
      <xdr:colOff>38100</xdr:colOff>
      <xdr:row>59</xdr:row>
      <xdr:rowOff>93980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116205</xdr:rowOff>
    </xdr:from>
    <xdr:to>
      <xdr:col>15</xdr:col>
      <xdr:colOff>101600</xdr:colOff>
      <xdr:row>59</xdr:row>
      <xdr:rowOff>46355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79375</xdr:rowOff>
    </xdr:from>
    <xdr:to>
      <xdr:col>10</xdr:col>
      <xdr:colOff>165100</xdr:colOff>
      <xdr:row>59</xdr:row>
      <xdr:rowOff>9525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70485</xdr:rowOff>
    </xdr:from>
    <xdr:to>
      <xdr:col>6</xdr:col>
      <xdr:colOff>38100</xdr:colOff>
      <xdr:row>59</xdr:row>
      <xdr:rowOff>635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140970</xdr:rowOff>
    </xdr:from>
    <xdr:to>
      <xdr:col>24</xdr:col>
      <xdr:colOff>114300</xdr:colOff>
      <xdr:row>61</xdr:row>
      <xdr:rowOff>71120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119380</xdr:rowOff>
    </xdr:from>
    <xdr:ext cx="405130" cy="259080"/>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10406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90805</xdr:rowOff>
    </xdr:from>
    <xdr:to>
      <xdr:col>20</xdr:col>
      <xdr:colOff>38100</xdr:colOff>
      <xdr:row>61</xdr:row>
      <xdr:rowOff>20955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103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141605</xdr:rowOff>
    </xdr:from>
    <xdr:to>
      <xdr:col>24</xdr:col>
      <xdr:colOff>63500</xdr:colOff>
      <xdr:row>61</xdr:row>
      <xdr:rowOff>20320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1042860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141605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103898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137160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2019300" y="10389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54610</xdr:rowOff>
    </xdr:from>
    <xdr:to>
      <xdr:col>6</xdr:col>
      <xdr:colOff>38100</xdr:colOff>
      <xdr:row>60</xdr:row>
      <xdr:rowOff>156210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079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105410</xdr:rowOff>
    </xdr:from>
    <xdr:to>
      <xdr:col>10</xdr:col>
      <xdr:colOff>114300</xdr:colOff>
      <xdr:row>60</xdr:row>
      <xdr:rowOff>137160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130300" y="103924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110490</xdr:rowOff>
    </xdr:from>
    <xdr:ext cx="405130" cy="255270"/>
    <xdr:sp macro="" textlink="">
      <xdr:nvSpPr>
        <xdr:cNvPr id="194" name="n_1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35" y="98831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63500</xdr:rowOff>
    </xdr:from>
    <xdr:ext cx="401320" cy="255270"/>
    <xdr:sp macro="" textlink="">
      <xdr:nvSpPr>
        <xdr:cNvPr id="195" name="n_2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35" y="98361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26035</xdr:rowOff>
    </xdr:from>
    <xdr:ext cx="401320" cy="259080"/>
    <xdr:sp macro="" textlink="">
      <xdr:nvSpPr>
        <xdr:cNvPr id="196" name="n_3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35" y="97986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17780</xdr:rowOff>
    </xdr:from>
    <xdr:ext cx="401320" cy="255270"/>
    <xdr:sp macro="" textlink="">
      <xdr:nvSpPr>
        <xdr:cNvPr id="197" name="n_4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927735" y="97904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12065</xdr:rowOff>
    </xdr:from>
    <xdr:ext cx="405130" cy="259080"/>
    <xdr:sp macro="" textlink="">
      <xdr:nvSpPr>
        <xdr:cNvPr id="198" name="n_1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35" y="10470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144780</xdr:rowOff>
    </xdr:from>
    <xdr:ext cx="401320" cy="255270"/>
    <xdr:sp macro="" textlink="">
      <xdr:nvSpPr>
        <xdr:cNvPr id="199" name="n_2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35" y="104317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7620</xdr:rowOff>
    </xdr:from>
    <xdr:ext cx="401320" cy="255270"/>
    <xdr:sp macro="" textlink="">
      <xdr:nvSpPr>
        <xdr:cNvPr id="200" name="n_3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35" y="104660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147320</xdr:rowOff>
    </xdr:from>
    <xdr:ext cx="401320" cy="259080"/>
    <xdr:sp macro="" textlink="">
      <xdr:nvSpPr>
        <xdr:cNvPr id="201" name="n_4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35" y="104343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64</xdr:row>
      <xdr:rowOff>29210</xdr:rowOff>
    </xdr:from>
    <xdr:ext cx="463550" cy="255270"/>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640" y="11002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3550" cy="255270"/>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640" y="10716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143510</xdr:rowOff>
    </xdr:from>
    <xdr:ext cx="463550" cy="255270"/>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640" y="104305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3550" cy="25527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86360</xdr:rowOff>
    </xdr:from>
    <xdr:ext cx="463550" cy="25527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640" y="9859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3550" cy="25527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640" y="9573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29210</xdr:rowOff>
    </xdr:from>
    <xdr:ext cx="463550" cy="25527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640" y="92875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27305</xdr:rowOff>
    </xdr:from>
    <xdr:to>
      <xdr:col>54</xdr:col>
      <xdr:colOff>189865</xdr:colOff>
      <xdr:row>64</xdr:row>
      <xdr:rowOff>77470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6285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81280</xdr:rowOff>
    </xdr:from>
    <xdr:ext cx="469900" cy="259080"/>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54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77470</xdr:rowOff>
    </xdr:from>
    <xdr:to>
      <xdr:col>55</xdr:col>
      <xdr:colOff>88900</xdr:colOff>
      <xdr:row>64</xdr:row>
      <xdr:rowOff>77470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5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145415</xdr:rowOff>
    </xdr:from>
    <xdr:ext cx="469900" cy="255270"/>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4037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27305</xdr:rowOff>
    </xdr:from>
    <xdr:to>
      <xdr:col>55</xdr:col>
      <xdr:colOff>88900</xdr:colOff>
      <xdr:row>56</xdr:row>
      <xdr:rowOff>27305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62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12065</xdr:rowOff>
    </xdr:from>
    <xdr:ext cx="469900" cy="259080"/>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641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33655</xdr:rowOff>
    </xdr:from>
    <xdr:to>
      <xdr:col>55</xdr:col>
      <xdr:colOff>50800</xdr:colOff>
      <xdr:row>62</xdr:row>
      <xdr:rowOff>135255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39370</xdr:rowOff>
    </xdr:from>
    <xdr:to>
      <xdr:col>50</xdr:col>
      <xdr:colOff>165100</xdr:colOff>
      <xdr:row>62</xdr:row>
      <xdr:rowOff>140970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66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43180</xdr:rowOff>
    </xdr:from>
    <xdr:to>
      <xdr:col>36</xdr:col>
      <xdr:colOff>165100</xdr:colOff>
      <xdr:row>62</xdr:row>
      <xdr:rowOff>144780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140970</xdr:rowOff>
    </xdr:from>
    <xdr:to>
      <xdr:col>55</xdr:col>
      <xdr:colOff>50800</xdr:colOff>
      <xdr:row>62</xdr:row>
      <xdr:rowOff>71120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163830</xdr:rowOff>
    </xdr:from>
    <xdr:ext cx="469900" cy="259080"/>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45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144780</xdr:rowOff>
    </xdr:from>
    <xdr:to>
      <xdr:col>50</xdr:col>
      <xdr:colOff>165100</xdr:colOff>
      <xdr:row>62</xdr:row>
      <xdr:rowOff>74930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20320</xdr:rowOff>
    </xdr:from>
    <xdr:to>
      <xdr:col>55</xdr:col>
      <xdr:colOff>0</xdr:colOff>
      <xdr:row>62</xdr:row>
      <xdr:rowOff>24130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6502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150495</xdr:rowOff>
    </xdr:from>
    <xdr:to>
      <xdr:col>46</xdr:col>
      <xdr:colOff>38100</xdr:colOff>
      <xdr:row>62</xdr:row>
      <xdr:rowOff>80645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6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24130</xdr:rowOff>
    </xdr:from>
    <xdr:to>
      <xdr:col>50</xdr:col>
      <xdr:colOff>114300</xdr:colOff>
      <xdr:row>62</xdr:row>
      <xdr:rowOff>29845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6540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154940</xdr:rowOff>
    </xdr:from>
    <xdr:to>
      <xdr:col>41</xdr:col>
      <xdr:colOff>101600</xdr:colOff>
      <xdr:row>62</xdr:row>
      <xdr:rowOff>85090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29845</xdr:rowOff>
    </xdr:from>
    <xdr:to>
      <xdr:col>45</xdr:col>
      <xdr:colOff>177800</xdr:colOff>
      <xdr:row>62</xdr:row>
      <xdr:rowOff>34290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6597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125095</xdr:rowOff>
    </xdr:from>
    <xdr:to>
      <xdr:col>36</xdr:col>
      <xdr:colOff>165100</xdr:colOff>
      <xdr:row>62</xdr:row>
      <xdr:rowOff>55245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4445</xdr:rowOff>
    </xdr:from>
    <xdr:to>
      <xdr:col>41</xdr:col>
      <xdr:colOff>50800</xdr:colOff>
      <xdr:row>62</xdr:row>
      <xdr:rowOff>34290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972300" y="106343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132080</xdr:rowOff>
    </xdr:from>
    <xdr:ext cx="469900" cy="255270"/>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650" y="107619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142240</xdr:rowOff>
    </xdr:from>
    <xdr:ext cx="466090" cy="259080"/>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350" y="107721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154940</xdr:rowOff>
    </xdr:from>
    <xdr:ext cx="466090" cy="255270"/>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350" y="107848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136525</xdr:rowOff>
    </xdr:from>
    <xdr:ext cx="466090" cy="2584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350" y="107664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91440</xdr:rowOff>
    </xdr:from>
    <xdr:ext cx="469900" cy="259080"/>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650" y="10378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97790</xdr:rowOff>
    </xdr:from>
    <xdr:ext cx="466090" cy="255270"/>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350" y="103847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101600</xdr:rowOff>
    </xdr:from>
    <xdr:ext cx="466090" cy="259080"/>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350" y="10388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71755</xdr:rowOff>
    </xdr:from>
    <xdr:ext cx="466090" cy="259080"/>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350" y="103587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8453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47625</xdr:rowOff>
    </xdr:from>
    <xdr:ext cx="405130" cy="259080"/>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79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43815</xdr:rowOff>
    </xdr:from>
    <xdr:to>
      <xdr:col>24</xdr:col>
      <xdr:colOff>152400</xdr:colOff>
      <xdr:row>86</xdr:row>
      <xdr:rowOff>43815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78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129540</xdr:rowOff>
    </xdr:from>
    <xdr:ext cx="405130" cy="259080"/>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5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118110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05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78740</xdr:rowOff>
    </xdr:from>
    <xdr:to>
      <xdr:col>10</xdr:col>
      <xdr:colOff>165100</xdr:colOff>
      <xdr:row>82</xdr:row>
      <xdr:rowOff>8890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126365</xdr:rowOff>
    </xdr:from>
    <xdr:to>
      <xdr:col>6</xdr:col>
      <xdr:colOff>38100</xdr:colOff>
      <xdr:row>82</xdr:row>
      <xdr:rowOff>56515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67310</xdr:rowOff>
    </xdr:from>
    <xdr:ext cx="405130" cy="259080"/>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78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9446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57150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906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19050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868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63500</xdr:rowOff>
    </xdr:from>
    <xdr:to>
      <xdr:col>6</xdr:col>
      <xdr:colOff>38100</xdr:colOff>
      <xdr:row>80</xdr:row>
      <xdr:rowOff>165100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114300</xdr:rowOff>
    </xdr:from>
    <xdr:to>
      <xdr:col>10</xdr:col>
      <xdr:colOff>114300</xdr:colOff>
      <xdr:row>80</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830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43815</xdr:rowOff>
    </xdr:from>
    <xdr:ext cx="405130" cy="255270"/>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35" y="141027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32385</xdr:rowOff>
    </xdr:from>
    <xdr:ext cx="401320" cy="255270"/>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35" y="140912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0</xdr:rowOff>
    </xdr:from>
    <xdr:ext cx="401320" cy="259080"/>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35" y="14058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47625</xdr:rowOff>
    </xdr:from>
    <xdr:ext cx="401320" cy="259080"/>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35" y="141065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124460</xdr:rowOff>
    </xdr:from>
    <xdr:ext cx="405130" cy="259080"/>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35" y="1366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86360</xdr:rowOff>
    </xdr:from>
    <xdr:ext cx="401320" cy="255270"/>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35" y="136309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48260</xdr:rowOff>
    </xdr:from>
    <xdr:ext cx="401320" cy="259080"/>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35" y="135928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10160</xdr:rowOff>
    </xdr:from>
    <xdr:ext cx="401320" cy="259080"/>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35" y="13554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35560</xdr:rowOff>
    </xdr:from>
    <xdr:to>
      <xdr:col>54</xdr:col>
      <xdr:colOff>189865</xdr:colOff>
      <xdr:row>86</xdr:row>
      <xdr:rowOff>90170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37210"/>
          <a:ext cx="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93980</xdr:rowOff>
    </xdr:from>
    <xdr:ext cx="469900" cy="259080"/>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3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3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153670</xdr:rowOff>
    </xdr:from>
    <xdr:ext cx="469900" cy="259080"/>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1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35560</xdr:rowOff>
    </xdr:from>
    <xdr:to>
      <xdr:col>55</xdr:col>
      <xdr:colOff>88900</xdr:colOff>
      <xdr:row>77</xdr:row>
      <xdr:rowOff>35560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3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114300</xdr:rowOff>
    </xdr:from>
    <xdr:ext cx="469900" cy="259080"/>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51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91440</xdr:rowOff>
    </xdr:from>
    <xdr:to>
      <xdr:col>55</xdr:col>
      <xdr:colOff>50800</xdr:colOff>
      <xdr:row>86</xdr:row>
      <xdr:rowOff>21590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6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110490</xdr:rowOff>
    </xdr:from>
    <xdr:to>
      <xdr:col>50</xdr:col>
      <xdr:colOff>165100</xdr:colOff>
      <xdr:row>86</xdr:row>
      <xdr:rowOff>40640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68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99060</xdr:rowOff>
    </xdr:from>
    <xdr:to>
      <xdr:col>46</xdr:col>
      <xdr:colOff>38100</xdr:colOff>
      <xdr:row>86</xdr:row>
      <xdr:rowOff>29210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33020</xdr:rowOff>
    </xdr:from>
    <xdr:to>
      <xdr:col>55</xdr:col>
      <xdr:colOff>50800</xdr:colOff>
      <xdr:row>86</xdr:row>
      <xdr:rowOff>134620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119380</xdr:rowOff>
    </xdr:from>
    <xdr:ext cx="469900" cy="259080"/>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69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34290</xdr:rowOff>
    </xdr:from>
    <xdr:to>
      <xdr:col>50</xdr:col>
      <xdr:colOff>165100</xdr:colOff>
      <xdr:row>86</xdr:row>
      <xdr:rowOff>135890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7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83820</xdr:rowOff>
    </xdr:from>
    <xdr:to>
      <xdr:col>55</xdr:col>
      <xdr:colOff>0</xdr:colOff>
      <xdr:row>86</xdr:row>
      <xdr:rowOff>85090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8285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34290</xdr:rowOff>
    </xdr:from>
    <xdr:to>
      <xdr:col>46</xdr:col>
      <xdr:colOff>38100</xdr:colOff>
      <xdr:row>86</xdr:row>
      <xdr:rowOff>135890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7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85090</xdr:rowOff>
    </xdr:from>
    <xdr:to>
      <xdr:col>50</xdr:col>
      <xdr:colOff>114300</xdr:colOff>
      <xdr:row>86</xdr:row>
      <xdr:rowOff>85090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829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34290</xdr:rowOff>
    </xdr:from>
    <xdr:to>
      <xdr:col>41</xdr:col>
      <xdr:colOff>101600</xdr:colOff>
      <xdr:row>86</xdr:row>
      <xdr:rowOff>135890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7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85090</xdr:rowOff>
    </xdr:from>
    <xdr:to>
      <xdr:col>45</xdr:col>
      <xdr:colOff>177800</xdr:colOff>
      <xdr:row>86</xdr:row>
      <xdr:rowOff>85090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829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34290</xdr:rowOff>
    </xdr:from>
    <xdr:to>
      <xdr:col>36</xdr:col>
      <xdr:colOff>165100</xdr:colOff>
      <xdr:row>86</xdr:row>
      <xdr:rowOff>135890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7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85090</xdr:rowOff>
    </xdr:from>
    <xdr:to>
      <xdr:col>41</xdr:col>
      <xdr:colOff>50800</xdr:colOff>
      <xdr:row>86</xdr:row>
      <xdr:rowOff>85090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829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57150</xdr:rowOff>
    </xdr:from>
    <xdr:ext cx="469900" cy="259080"/>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650" y="1445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45720</xdr:rowOff>
    </xdr:from>
    <xdr:ext cx="466090" cy="259080"/>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350" y="14447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35560</xdr:rowOff>
    </xdr:from>
    <xdr:ext cx="466090" cy="259080"/>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350" y="14437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43180</xdr:rowOff>
    </xdr:from>
    <xdr:ext cx="466090" cy="255270"/>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350" y="144449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127000</xdr:rowOff>
    </xdr:from>
    <xdr:ext cx="469900" cy="259080"/>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650" y="14871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127000</xdr:rowOff>
    </xdr:from>
    <xdr:ext cx="466090" cy="259080"/>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350" y="14871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127000</xdr:rowOff>
    </xdr:from>
    <xdr:ext cx="466090" cy="259080"/>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350" y="14871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127000</xdr:rowOff>
    </xdr:from>
    <xdr:ext cx="466090" cy="259080"/>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350" y="14871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3550" cy="255270"/>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978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5270"/>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5270"/>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527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00000000-0008-0000-0F00-0000AF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111760</xdr:rowOff>
    </xdr:from>
    <xdr:to>
      <xdr:col>85</xdr:col>
      <xdr:colOff>126365</xdr:colOff>
      <xdr:row>64</xdr:row>
      <xdr:rowOff>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6318865" y="954151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3810</xdr:rowOff>
    </xdr:from>
    <xdr:ext cx="469900" cy="259080"/>
    <xdr:sp macro="" textlink="">
      <xdr:nvSpPr>
        <xdr:cNvPr id="433" name="【保健センター・保健所】&#10;有形固定資産減価償却率最小値テキスト">
          <a:extLst>
            <a:ext uri="{FF2B5EF4-FFF2-40B4-BE49-F238E27FC236}">
              <a16:creationId xmlns:a16="http://schemas.microsoft.com/office/drawing/2014/main" id="{00000000-0008-0000-0F00-0000B1010000}"/>
            </a:ext>
          </a:extLst>
        </xdr:cNvPr>
        <xdr:cNvSpPr txBox="1"/>
      </xdr:nvSpPr>
      <xdr:spPr>
        <a:xfrm>
          <a:off x="16357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58420</xdr:rowOff>
    </xdr:from>
    <xdr:ext cx="405130" cy="259080"/>
    <xdr:sp macro="" textlink="">
      <xdr:nvSpPr>
        <xdr:cNvPr id="435" name="【保健センター・保健所】&#10;有形固定資産減価償却率最大値テキスト">
          <a:extLst>
            <a:ext uri="{FF2B5EF4-FFF2-40B4-BE49-F238E27FC236}">
              <a16:creationId xmlns:a16="http://schemas.microsoft.com/office/drawing/2014/main" id="{00000000-0008-0000-0F00-0000B3010000}"/>
            </a:ext>
          </a:extLst>
        </xdr:cNvPr>
        <xdr:cNvSpPr txBox="1"/>
      </xdr:nvSpPr>
      <xdr:spPr>
        <a:xfrm>
          <a:off x="16357600" y="931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111760</xdr:rowOff>
    </xdr:from>
    <xdr:to>
      <xdr:col>86</xdr:col>
      <xdr:colOff>25400</xdr:colOff>
      <xdr:row>55</xdr:row>
      <xdr:rowOff>111760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6230600" y="954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5080</xdr:rowOff>
    </xdr:from>
    <xdr:ext cx="405130" cy="259080"/>
    <xdr:sp macro="" textlink="">
      <xdr:nvSpPr>
        <xdr:cNvPr id="437" name="【保健センター・保健所】&#10;有形固定資産減価償却率平均値テキスト">
          <a:extLst>
            <a:ext uri="{FF2B5EF4-FFF2-40B4-BE49-F238E27FC236}">
              <a16:creationId xmlns:a16="http://schemas.microsoft.com/office/drawing/2014/main" id="{00000000-0008-0000-0F00-0000B5010000}"/>
            </a:ext>
          </a:extLst>
        </xdr:cNvPr>
        <xdr:cNvSpPr txBox="1"/>
      </xdr:nvSpPr>
      <xdr:spPr>
        <a:xfrm>
          <a:off x="16357600" y="9777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26670</xdr:rowOff>
    </xdr:from>
    <xdr:to>
      <xdr:col>85</xdr:col>
      <xdr:colOff>177800</xdr:colOff>
      <xdr:row>57</xdr:row>
      <xdr:rowOff>128270</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62687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104775</xdr:rowOff>
    </xdr:from>
    <xdr:to>
      <xdr:col>76</xdr:col>
      <xdr:colOff>165100</xdr:colOff>
      <xdr:row>57</xdr:row>
      <xdr:rowOff>34925</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4541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70485</xdr:rowOff>
    </xdr:from>
    <xdr:to>
      <xdr:col>72</xdr:col>
      <xdr:colOff>38100</xdr:colOff>
      <xdr:row>57</xdr:row>
      <xdr:rowOff>635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3652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125095</xdr:rowOff>
    </xdr:from>
    <xdr:to>
      <xdr:col>85</xdr:col>
      <xdr:colOff>177800</xdr:colOff>
      <xdr:row>57</xdr:row>
      <xdr:rowOff>55245</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62687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147955</xdr:rowOff>
    </xdr:from>
    <xdr:ext cx="405130" cy="258445"/>
    <xdr:sp macro="" textlink="">
      <xdr:nvSpPr>
        <xdr:cNvPr id="449" name="【保健センター・保健所】&#10;有形固定資産減価償却率該当値テキスト">
          <a:extLst>
            <a:ext uri="{FF2B5EF4-FFF2-40B4-BE49-F238E27FC236}">
              <a16:creationId xmlns:a16="http://schemas.microsoft.com/office/drawing/2014/main" id="{00000000-0008-0000-0F00-0000C1010000}"/>
            </a:ext>
          </a:extLst>
        </xdr:cNvPr>
        <xdr:cNvSpPr txBox="1"/>
      </xdr:nvSpPr>
      <xdr:spPr>
        <a:xfrm>
          <a:off x="16357600" y="9577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77470</xdr:rowOff>
    </xdr:from>
    <xdr:to>
      <xdr:col>81</xdr:col>
      <xdr:colOff>101600</xdr:colOff>
      <xdr:row>57</xdr:row>
      <xdr:rowOff>7620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54305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128270</xdr:rowOff>
    </xdr:from>
    <xdr:to>
      <xdr:col>85</xdr:col>
      <xdr:colOff>127000</xdr:colOff>
      <xdr:row>57</xdr:row>
      <xdr:rowOff>4445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5481300" y="972947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29210</xdr:rowOff>
    </xdr:from>
    <xdr:to>
      <xdr:col>76</xdr:col>
      <xdr:colOff>165100</xdr:colOff>
      <xdr:row>56</xdr:row>
      <xdr:rowOff>130810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4541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80010</xdr:rowOff>
    </xdr:from>
    <xdr:to>
      <xdr:col>81</xdr:col>
      <xdr:colOff>50800</xdr:colOff>
      <xdr:row>56</xdr:row>
      <xdr:rowOff>128270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4592300" y="96812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163830</xdr:rowOff>
    </xdr:from>
    <xdr:to>
      <xdr:col>72</xdr:col>
      <xdr:colOff>38100</xdr:colOff>
      <xdr:row>56</xdr:row>
      <xdr:rowOff>93980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3652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43180</xdr:rowOff>
    </xdr:from>
    <xdr:to>
      <xdr:col>76</xdr:col>
      <xdr:colOff>114300</xdr:colOff>
      <xdr:row>56</xdr:row>
      <xdr:rowOff>80010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3703300" y="96443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45085</xdr:rowOff>
    </xdr:from>
    <xdr:to>
      <xdr:col>67</xdr:col>
      <xdr:colOff>101600</xdr:colOff>
      <xdr:row>56</xdr:row>
      <xdr:rowOff>146685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2763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43180</xdr:rowOff>
    </xdr:from>
    <xdr:to>
      <xdr:col>71</xdr:col>
      <xdr:colOff>177800</xdr:colOff>
      <xdr:row>56</xdr:row>
      <xdr:rowOff>95885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2814300" y="964438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53340</xdr:rowOff>
    </xdr:from>
    <xdr:ext cx="405130" cy="255270"/>
    <xdr:sp macro="" textlink="">
      <xdr:nvSpPr>
        <xdr:cNvPr id="458" name="n_1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5266035" y="98259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26035</xdr:rowOff>
    </xdr:from>
    <xdr:ext cx="401320" cy="259080"/>
    <xdr:sp macro="" textlink="">
      <xdr:nvSpPr>
        <xdr:cNvPr id="459" name="n_2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4389735" y="97986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163195</xdr:rowOff>
    </xdr:from>
    <xdr:ext cx="401320" cy="259080"/>
    <xdr:sp macro="" textlink="">
      <xdr:nvSpPr>
        <xdr:cNvPr id="460" name="n_3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3500735" y="9764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54</xdr:row>
      <xdr:rowOff>147320</xdr:rowOff>
    </xdr:from>
    <xdr:ext cx="401320" cy="259080"/>
    <xdr:sp macro="" textlink="">
      <xdr:nvSpPr>
        <xdr:cNvPr id="461" name="n_4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2611735" y="94056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24130</xdr:rowOff>
    </xdr:from>
    <xdr:ext cx="405130" cy="259080"/>
    <xdr:sp macro="" textlink="">
      <xdr:nvSpPr>
        <xdr:cNvPr id="462" name="n_1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5266035" y="9453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54</xdr:row>
      <xdr:rowOff>147320</xdr:rowOff>
    </xdr:from>
    <xdr:ext cx="401320" cy="259080"/>
    <xdr:sp macro="" textlink="">
      <xdr:nvSpPr>
        <xdr:cNvPr id="463" name="n_2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4389735" y="94056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110490</xdr:rowOff>
    </xdr:from>
    <xdr:ext cx="401320" cy="255270"/>
    <xdr:sp macro="" textlink="">
      <xdr:nvSpPr>
        <xdr:cNvPr id="464" name="n_3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3500735" y="93687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137795</xdr:rowOff>
    </xdr:from>
    <xdr:ext cx="401320" cy="259080"/>
    <xdr:sp macro="" textlink="">
      <xdr:nvSpPr>
        <xdr:cNvPr id="465" name="n_4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2611735" y="97389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3550" cy="255270"/>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3550" cy="255270"/>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3550" cy="255270"/>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3550" cy="255270"/>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00000000-0008-0000-0F00-0000E6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153035</xdr:rowOff>
    </xdr:from>
    <xdr:to>
      <xdr:col>116</xdr:col>
      <xdr:colOff>62865</xdr:colOff>
      <xdr:row>63</xdr:row>
      <xdr:rowOff>125730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22160865" y="958278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488" name="【保健センター・保健所】&#10;一人当たり面積最小値テキスト">
          <a:extLst>
            <a:ext uri="{FF2B5EF4-FFF2-40B4-BE49-F238E27FC236}">
              <a16:creationId xmlns:a16="http://schemas.microsoft.com/office/drawing/2014/main" id="{00000000-0008-0000-0F00-0000E8010000}"/>
            </a:ext>
          </a:extLst>
        </xdr:cNvPr>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99695</xdr:rowOff>
    </xdr:from>
    <xdr:ext cx="469900" cy="255270"/>
    <xdr:sp macro="" textlink="">
      <xdr:nvSpPr>
        <xdr:cNvPr id="490" name="【保健センター・保健所】&#10;一人当たり面積最大値テキスト">
          <a:extLst>
            <a:ext uri="{FF2B5EF4-FFF2-40B4-BE49-F238E27FC236}">
              <a16:creationId xmlns:a16="http://schemas.microsoft.com/office/drawing/2014/main" id="{00000000-0008-0000-0F00-0000EA010000}"/>
            </a:ext>
          </a:extLst>
        </xdr:cNvPr>
        <xdr:cNvSpPr txBox="1"/>
      </xdr:nvSpPr>
      <xdr:spPr>
        <a:xfrm>
          <a:off x="22199600" y="93579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153035</xdr:rowOff>
    </xdr:from>
    <xdr:to>
      <xdr:col>116</xdr:col>
      <xdr:colOff>152400</xdr:colOff>
      <xdr:row>55</xdr:row>
      <xdr:rowOff>153035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22072600" y="958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129540</xdr:rowOff>
    </xdr:from>
    <xdr:ext cx="469900" cy="259080"/>
    <xdr:sp macro="" textlink="">
      <xdr:nvSpPr>
        <xdr:cNvPr id="492" name="【保健センター・保健所】&#10;一人当たり面積平均値テキスト">
          <a:extLst>
            <a:ext uri="{FF2B5EF4-FFF2-40B4-BE49-F238E27FC236}">
              <a16:creationId xmlns:a16="http://schemas.microsoft.com/office/drawing/2014/main" id="{00000000-0008-0000-0F00-0000EC010000}"/>
            </a:ext>
          </a:extLst>
        </xdr:cNvPr>
        <xdr:cNvSpPr txBox="1"/>
      </xdr:nvSpPr>
      <xdr:spPr>
        <a:xfrm>
          <a:off x="22199600" y="10416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106680</xdr:rowOff>
    </xdr:from>
    <xdr:to>
      <xdr:col>116</xdr:col>
      <xdr:colOff>114300</xdr:colOff>
      <xdr:row>62</xdr:row>
      <xdr:rowOff>36830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21107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125095</xdr:rowOff>
    </xdr:from>
    <xdr:to>
      <xdr:col>107</xdr:col>
      <xdr:colOff>101600</xdr:colOff>
      <xdr:row>62</xdr:row>
      <xdr:rowOff>55245</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0383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139065</xdr:rowOff>
    </xdr:from>
    <xdr:to>
      <xdr:col>102</xdr:col>
      <xdr:colOff>165100</xdr:colOff>
      <xdr:row>62</xdr:row>
      <xdr:rowOff>69215</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9494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152400</xdr:rowOff>
    </xdr:from>
    <xdr:to>
      <xdr:col>98</xdr:col>
      <xdr:colOff>38100</xdr:colOff>
      <xdr:row>62</xdr:row>
      <xdr:rowOff>82550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8605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116205</xdr:rowOff>
    </xdr:from>
    <xdr:to>
      <xdr:col>116</xdr:col>
      <xdr:colOff>114300</xdr:colOff>
      <xdr:row>62</xdr:row>
      <xdr:rowOff>46355</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2110700" y="10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94615</xdr:rowOff>
    </xdr:from>
    <xdr:ext cx="469900" cy="259080"/>
    <xdr:sp macro="" textlink="">
      <xdr:nvSpPr>
        <xdr:cNvPr id="504" name="【保健センター・保健所】&#10;一人当たり面積該当値テキスト">
          <a:extLst>
            <a:ext uri="{FF2B5EF4-FFF2-40B4-BE49-F238E27FC236}">
              <a16:creationId xmlns:a16="http://schemas.microsoft.com/office/drawing/2014/main" id="{00000000-0008-0000-0F00-0000F8010000}"/>
            </a:ext>
          </a:extLst>
        </xdr:cNvPr>
        <xdr:cNvSpPr txBox="1"/>
      </xdr:nvSpPr>
      <xdr:spPr>
        <a:xfrm>
          <a:off x="22199600" y="10553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167005</xdr:rowOff>
    </xdr:from>
    <xdr:to>
      <xdr:col>116</xdr:col>
      <xdr:colOff>63500</xdr:colOff>
      <xdr:row>62</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1323300" y="106254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125095</xdr:rowOff>
    </xdr:from>
    <xdr:to>
      <xdr:col>107</xdr:col>
      <xdr:colOff>101600</xdr:colOff>
      <xdr:row>62</xdr:row>
      <xdr:rowOff>55245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0383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4445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0434300" y="106299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125095</xdr:rowOff>
    </xdr:from>
    <xdr:to>
      <xdr:col>102</xdr:col>
      <xdr:colOff>165100</xdr:colOff>
      <xdr:row>62</xdr:row>
      <xdr:rowOff>55245</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9494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4445</xdr:rowOff>
    </xdr:from>
    <xdr:to>
      <xdr:col>107</xdr:col>
      <xdr:colOff>50800</xdr:colOff>
      <xdr:row>62</xdr:row>
      <xdr:rowOff>4445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9545300" y="106343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129540</xdr:rowOff>
    </xdr:from>
    <xdr:to>
      <xdr:col>98</xdr:col>
      <xdr:colOff>38100</xdr:colOff>
      <xdr:row>62</xdr:row>
      <xdr:rowOff>59690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8605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4445</xdr:rowOff>
    </xdr:from>
    <xdr:to>
      <xdr:col>102</xdr:col>
      <xdr:colOff>114300</xdr:colOff>
      <xdr:row>62</xdr:row>
      <xdr:rowOff>8890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8656300" y="106343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41910</xdr:rowOff>
    </xdr:from>
    <xdr:ext cx="469900" cy="255270"/>
    <xdr:sp macro="" textlink="">
      <xdr:nvSpPr>
        <xdr:cNvPr id="513" name="n_1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21075650" y="10671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46355</xdr:rowOff>
    </xdr:from>
    <xdr:ext cx="466090" cy="259080"/>
    <xdr:sp macro="" textlink="">
      <xdr:nvSpPr>
        <xdr:cNvPr id="514" name="n_2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20199350" y="106762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60325</xdr:rowOff>
    </xdr:from>
    <xdr:ext cx="466090" cy="259080"/>
    <xdr:sp macro="" textlink="">
      <xdr:nvSpPr>
        <xdr:cNvPr id="515" name="n_3aveValue【保健センター・保健所】&#10;一人当たり面積">
          <a:extLst>
            <a:ext uri="{FF2B5EF4-FFF2-40B4-BE49-F238E27FC236}">
              <a16:creationId xmlns:a16="http://schemas.microsoft.com/office/drawing/2014/main" id="{00000000-0008-0000-0F00-000003020000}"/>
            </a:ext>
          </a:extLst>
        </xdr:cNvPr>
        <xdr:cNvSpPr txBox="1"/>
      </xdr:nvSpPr>
      <xdr:spPr>
        <a:xfrm>
          <a:off x="19310350" y="10690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73660</xdr:rowOff>
    </xdr:from>
    <xdr:ext cx="466090" cy="259080"/>
    <xdr:sp macro="" textlink="">
      <xdr:nvSpPr>
        <xdr:cNvPr id="516" name="n_4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18421350" y="10703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67310</xdr:rowOff>
    </xdr:from>
    <xdr:ext cx="469900" cy="259080"/>
    <xdr:sp macro="" textlink="">
      <xdr:nvSpPr>
        <xdr:cNvPr id="517" name="n_1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21075650" y="1035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71755</xdr:rowOff>
    </xdr:from>
    <xdr:ext cx="466090" cy="259080"/>
    <xdr:sp macro="" textlink="">
      <xdr:nvSpPr>
        <xdr:cNvPr id="518" name="n_2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20199350" y="103587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71755</xdr:rowOff>
    </xdr:from>
    <xdr:ext cx="466090" cy="259080"/>
    <xdr:sp macro="" textlink="">
      <xdr:nvSpPr>
        <xdr:cNvPr id="519" name="n_3mainValue【保健センター・保健所】&#10;一人当たり面積">
          <a:extLst>
            <a:ext uri="{FF2B5EF4-FFF2-40B4-BE49-F238E27FC236}">
              <a16:creationId xmlns:a16="http://schemas.microsoft.com/office/drawing/2014/main" id="{00000000-0008-0000-0F00-000007020000}"/>
            </a:ext>
          </a:extLst>
        </xdr:cNvPr>
        <xdr:cNvSpPr txBox="1"/>
      </xdr:nvSpPr>
      <xdr:spPr>
        <a:xfrm>
          <a:off x="19310350" y="103587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76200</xdr:rowOff>
    </xdr:from>
    <xdr:ext cx="466090" cy="255270"/>
    <xdr:sp macro="" textlink="">
      <xdr:nvSpPr>
        <xdr:cNvPr id="520" name="n_4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18421350" y="10363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00000000-0008-0000-0F00-000031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89535</xdr:rowOff>
    </xdr:from>
    <xdr:to>
      <xdr:col>85</xdr:col>
      <xdr:colOff>126365</xdr:colOff>
      <xdr:row>109</xdr:row>
      <xdr:rowOff>9525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6318865" y="1723453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13335</xdr:rowOff>
    </xdr:from>
    <xdr:ext cx="405130" cy="259080"/>
    <xdr:sp macro="" textlink="">
      <xdr:nvSpPr>
        <xdr:cNvPr id="563" name="【庁舎】&#10;有形固定資産減価償却率最小値テキスト">
          <a:extLst>
            <a:ext uri="{FF2B5EF4-FFF2-40B4-BE49-F238E27FC236}">
              <a16:creationId xmlns:a16="http://schemas.microsoft.com/office/drawing/2014/main" id="{00000000-0008-0000-0F00-000033020000}"/>
            </a:ext>
          </a:extLst>
        </xdr:cNvPr>
        <xdr:cNvSpPr txBox="1"/>
      </xdr:nvSpPr>
      <xdr:spPr>
        <a:xfrm>
          <a:off x="16357600" y="187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9525</xdr:rowOff>
    </xdr:from>
    <xdr:to>
      <xdr:col>86</xdr:col>
      <xdr:colOff>25400</xdr:colOff>
      <xdr:row>109</xdr:row>
      <xdr:rowOff>9525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230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36195</xdr:rowOff>
    </xdr:from>
    <xdr:ext cx="340360" cy="259080"/>
    <xdr:sp macro="" textlink="">
      <xdr:nvSpPr>
        <xdr:cNvPr id="565" name="【庁舎】&#10;有形固定資産減価償却率最大値テキスト">
          <a:extLst>
            <a:ext uri="{FF2B5EF4-FFF2-40B4-BE49-F238E27FC236}">
              <a16:creationId xmlns:a16="http://schemas.microsoft.com/office/drawing/2014/main" id="{00000000-0008-0000-0F00-000035020000}"/>
            </a:ext>
          </a:extLst>
        </xdr:cNvPr>
        <xdr:cNvSpPr txBox="1"/>
      </xdr:nvSpPr>
      <xdr:spPr>
        <a:xfrm>
          <a:off x="16357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89535</xdr:rowOff>
    </xdr:from>
    <xdr:to>
      <xdr:col>86</xdr:col>
      <xdr:colOff>25400</xdr:colOff>
      <xdr:row>100</xdr:row>
      <xdr:rowOff>89535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230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20320</xdr:rowOff>
    </xdr:from>
    <xdr:ext cx="405130" cy="255270"/>
    <xdr:sp macro="" textlink="">
      <xdr:nvSpPr>
        <xdr:cNvPr id="567" name="【庁舎】&#10;有形固定資産減価償却率平均値テキスト">
          <a:extLst>
            <a:ext uri="{FF2B5EF4-FFF2-40B4-BE49-F238E27FC236}">
              <a16:creationId xmlns:a16="http://schemas.microsoft.com/office/drawing/2014/main" id="{00000000-0008-0000-0F00-000037020000}"/>
            </a:ext>
          </a:extLst>
        </xdr:cNvPr>
        <xdr:cNvSpPr txBox="1"/>
      </xdr:nvSpPr>
      <xdr:spPr>
        <a:xfrm>
          <a:off x="16357600" y="178511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41910</xdr:rowOff>
    </xdr:from>
    <xdr:to>
      <xdr:col>85</xdr:col>
      <xdr:colOff>177800</xdr:colOff>
      <xdr:row>104</xdr:row>
      <xdr:rowOff>143510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62687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41910</xdr:rowOff>
    </xdr:from>
    <xdr:to>
      <xdr:col>81</xdr:col>
      <xdr:colOff>101600</xdr:colOff>
      <xdr:row>104</xdr:row>
      <xdr:rowOff>143510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5430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111760</xdr:rowOff>
    </xdr:from>
    <xdr:to>
      <xdr:col>76</xdr:col>
      <xdr:colOff>165100</xdr:colOff>
      <xdr:row>105</xdr:row>
      <xdr:rowOff>41910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4541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164465</xdr:rowOff>
    </xdr:from>
    <xdr:to>
      <xdr:col>72</xdr:col>
      <xdr:colOff>38100</xdr:colOff>
      <xdr:row>105</xdr:row>
      <xdr:rowOff>94615</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3652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168910</xdr:rowOff>
    </xdr:from>
    <xdr:to>
      <xdr:col>67</xdr:col>
      <xdr:colOff>101600</xdr:colOff>
      <xdr:row>105</xdr:row>
      <xdr:rowOff>99060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2763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20320</xdr:rowOff>
    </xdr:from>
    <xdr:to>
      <xdr:col>85</xdr:col>
      <xdr:colOff>177800</xdr:colOff>
      <xdr:row>102</xdr:row>
      <xdr:rowOff>121920</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626870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43180</xdr:rowOff>
    </xdr:from>
    <xdr:ext cx="405130" cy="255270"/>
    <xdr:sp macro="" textlink="">
      <xdr:nvSpPr>
        <xdr:cNvPr id="579" name="【庁舎】&#10;有形固定資産減価償却率該当値テキスト">
          <a:extLst>
            <a:ext uri="{FF2B5EF4-FFF2-40B4-BE49-F238E27FC236}">
              <a16:creationId xmlns:a16="http://schemas.microsoft.com/office/drawing/2014/main" id="{00000000-0008-0000-0F00-000043020000}"/>
            </a:ext>
          </a:extLst>
        </xdr:cNvPr>
        <xdr:cNvSpPr txBox="1"/>
      </xdr:nvSpPr>
      <xdr:spPr>
        <a:xfrm>
          <a:off x="16357600" y="173596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149225</xdr:rowOff>
    </xdr:from>
    <xdr:to>
      <xdr:col>81</xdr:col>
      <xdr:colOff>101600</xdr:colOff>
      <xdr:row>102</xdr:row>
      <xdr:rowOff>79375</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5430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29210</xdr:rowOff>
    </xdr:from>
    <xdr:to>
      <xdr:col>85</xdr:col>
      <xdr:colOff>127000</xdr:colOff>
      <xdr:row>102</xdr:row>
      <xdr:rowOff>71120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5481300" y="175171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109220</xdr:rowOff>
    </xdr:from>
    <xdr:to>
      <xdr:col>76</xdr:col>
      <xdr:colOff>165100</xdr:colOff>
      <xdr:row>102</xdr:row>
      <xdr:rowOff>38735</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4541500" y="1742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159385</xdr:rowOff>
    </xdr:from>
    <xdr:to>
      <xdr:col>81</xdr:col>
      <xdr:colOff>50800</xdr:colOff>
      <xdr:row>102</xdr:row>
      <xdr:rowOff>29210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4592300" y="174758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66040</xdr:rowOff>
    </xdr:from>
    <xdr:to>
      <xdr:col>72</xdr:col>
      <xdr:colOff>38100</xdr:colOff>
      <xdr:row>101</xdr:row>
      <xdr:rowOff>167640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3652500" y="173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116840</xdr:rowOff>
    </xdr:from>
    <xdr:to>
      <xdr:col>76</xdr:col>
      <xdr:colOff>114300</xdr:colOff>
      <xdr:row>101</xdr:row>
      <xdr:rowOff>159385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3703300" y="174332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110490</xdr:rowOff>
    </xdr:from>
    <xdr:to>
      <xdr:col>67</xdr:col>
      <xdr:colOff>101600</xdr:colOff>
      <xdr:row>102</xdr:row>
      <xdr:rowOff>40640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2763500" y="174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116840</xdr:rowOff>
    </xdr:from>
    <xdr:to>
      <xdr:col>71</xdr:col>
      <xdr:colOff>177800</xdr:colOff>
      <xdr:row>101</xdr:row>
      <xdr:rowOff>161290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2814300" y="174332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134620</xdr:rowOff>
    </xdr:from>
    <xdr:ext cx="405130" cy="255270"/>
    <xdr:sp macro="" textlink="">
      <xdr:nvSpPr>
        <xdr:cNvPr id="588" name="n_1aveValue【庁舎】&#10;有形固定資産減価償却率">
          <a:extLst>
            <a:ext uri="{FF2B5EF4-FFF2-40B4-BE49-F238E27FC236}">
              <a16:creationId xmlns:a16="http://schemas.microsoft.com/office/drawing/2014/main" id="{00000000-0008-0000-0F00-00004C020000}"/>
            </a:ext>
          </a:extLst>
        </xdr:cNvPr>
        <xdr:cNvSpPr txBox="1"/>
      </xdr:nvSpPr>
      <xdr:spPr>
        <a:xfrm>
          <a:off x="15266035" y="179654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33020</xdr:rowOff>
    </xdr:from>
    <xdr:ext cx="401320" cy="259080"/>
    <xdr:sp macro="" textlink="">
      <xdr:nvSpPr>
        <xdr:cNvPr id="589" name="n_2aveValue【庁舎】&#10;有形固定資産減価償却率">
          <a:extLst>
            <a:ext uri="{FF2B5EF4-FFF2-40B4-BE49-F238E27FC236}">
              <a16:creationId xmlns:a16="http://schemas.microsoft.com/office/drawing/2014/main" id="{00000000-0008-0000-0F00-00004D020000}"/>
            </a:ext>
          </a:extLst>
        </xdr:cNvPr>
        <xdr:cNvSpPr txBox="1"/>
      </xdr:nvSpPr>
      <xdr:spPr>
        <a:xfrm>
          <a:off x="14389735" y="180352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86360</xdr:rowOff>
    </xdr:from>
    <xdr:ext cx="401320" cy="255270"/>
    <xdr:sp macro="" textlink="">
      <xdr:nvSpPr>
        <xdr:cNvPr id="590" name="n_3aveValue【庁舎】&#10;有形固定資産減価償却率">
          <a:extLst>
            <a:ext uri="{FF2B5EF4-FFF2-40B4-BE49-F238E27FC236}">
              <a16:creationId xmlns:a16="http://schemas.microsoft.com/office/drawing/2014/main" id="{00000000-0008-0000-0F00-00004E020000}"/>
            </a:ext>
          </a:extLst>
        </xdr:cNvPr>
        <xdr:cNvSpPr txBox="1"/>
      </xdr:nvSpPr>
      <xdr:spPr>
        <a:xfrm>
          <a:off x="13500735" y="18088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90170</xdr:rowOff>
    </xdr:from>
    <xdr:ext cx="401320" cy="259080"/>
    <xdr:sp macro="" textlink="">
      <xdr:nvSpPr>
        <xdr:cNvPr id="591" name="n_4aveValue【庁舎】&#10;有形固定資産減価償却率">
          <a:extLst>
            <a:ext uri="{FF2B5EF4-FFF2-40B4-BE49-F238E27FC236}">
              <a16:creationId xmlns:a16="http://schemas.microsoft.com/office/drawing/2014/main" id="{00000000-0008-0000-0F00-00004F020000}"/>
            </a:ext>
          </a:extLst>
        </xdr:cNvPr>
        <xdr:cNvSpPr txBox="1"/>
      </xdr:nvSpPr>
      <xdr:spPr>
        <a:xfrm>
          <a:off x="12611735" y="180924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95885</xdr:rowOff>
    </xdr:from>
    <xdr:ext cx="405130" cy="259080"/>
    <xdr:sp macro="" textlink="">
      <xdr:nvSpPr>
        <xdr:cNvPr id="592" name="n_1mainValue【庁舎】&#10;有形固定資産減価償却率">
          <a:extLst>
            <a:ext uri="{FF2B5EF4-FFF2-40B4-BE49-F238E27FC236}">
              <a16:creationId xmlns:a16="http://schemas.microsoft.com/office/drawing/2014/main" id="{00000000-0008-0000-0F00-000050020000}"/>
            </a:ext>
          </a:extLst>
        </xdr:cNvPr>
        <xdr:cNvSpPr txBox="1"/>
      </xdr:nvSpPr>
      <xdr:spPr>
        <a:xfrm>
          <a:off x="15266035"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55245</xdr:rowOff>
    </xdr:from>
    <xdr:ext cx="401320" cy="255270"/>
    <xdr:sp macro="" textlink="">
      <xdr:nvSpPr>
        <xdr:cNvPr id="593" name="n_2mainValue【庁舎】&#10;有形固定資産減価償却率">
          <a:extLst>
            <a:ext uri="{FF2B5EF4-FFF2-40B4-BE49-F238E27FC236}">
              <a16:creationId xmlns:a16="http://schemas.microsoft.com/office/drawing/2014/main" id="{00000000-0008-0000-0F00-000051020000}"/>
            </a:ext>
          </a:extLst>
        </xdr:cNvPr>
        <xdr:cNvSpPr txBox="1"/>
      </xdr:nvSpPr>
      <xdr:spPr>
        <a:xfrm>
          <a:off x="14389735" y="172002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12700</xdr:rowOff>
    </xdr:from>
    <xdr:ext cx="401320" cy="259080"/>
    <xdr:sp macro="" textlink="">
      <xdr:nvSpPr>
        <xdr:cNvPr id="594" name="n_3mainValue【庁舎】&#10;有形固定資産減価償却率">
          <a:extLst>
            <a:ext uri="{FF2B5EF4-FFF2-40B4-BE49-F238E27FC236}">
              <a16:creationId xmlns:a16="http://schemas.microsoft.com/office/drawing/2014/main" id="{00000000-0008-0000-0F00-000052020000}"/>
            </a:ext>
          </a:extLst>
        </xdr:cNvPr>
        <xdr:cNvSpPr txBox="1"/>
      </xdr:nvSpPr>
      <xdr:spPr>
        <a:xfrm>
          <a:off x="13500735" y="171577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57150</xdr:rowOff>
    </xdr:from>
    <xdr:ext cx="401320" cy="259080"/>
    <xdr:sp macro="" textlink="">
      <xdr:nvSpPr>
        <xdr:cNvPr id="595" name="n_4mainValue【庁舎】&#10;有形固定資産減価償却率">
          <a:extLst>
            <a:ext uri="{FF2B5EF4-FFF2-40B4-BE49-F238E27FC236}">
              <a16:creationId xmlns:a16="http://schemas.microsoft.com/office/drawing/2014/main" id="{00000000-0008-0000-0F00-000053020000}"/>
            </a:ext>
          </a:extLst>
        </xdr:cNvPr>
        <xdr:cNvSpPr txBox="1"/>
      </xdr:nvSpPr>
      <xdr:spPr>
        <a:xfrm>
          <a:off x="12611735" y="172021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00000000-0008-0000-0F00-00006C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48260</xdr:rowOff>
    </xdr:from>
    <xdr:to>
      <xdr:col>116</xdr:col>
      <xdr:colOff>62865</xdr:colOff>
      <xdr:row>108</xdr:row>
      <xdr:rowOff>78105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22160865" y="1719326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81915</xdr:rowOff>
    </xdr:from>
    <xdr:ext cx="469900" cy="259080"/>
    <xdr:sp macro="" textlink="">
      <xdr:nvSpPr>
        <xdr:cNvPr id="622" name="【庁舎】&#10;一人当たり面積最小値テキスト">
          <a:extLst>
            <a:ext uri="{FF2B5EF4-FFF2-40B4-BE49-F238E27FC236}">
              <a16:creationId xmlns:a16="http://schemas.microsoft.com/office/drawing/2014/main" id="{00000000-0008-0000-0F00-00006E020000}"/>
            </a:ext>
          </a:extLst>
        </xdr:cNvPr>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78105</xdr:rowOff>
    </xdr:from>
    <xdr:to>
      <xdr:col>116</xdr:col>
      <xdr:colOff>152400</xdr:colOff>
      <xdr:row>108</xdr:row>
      <xdr:rowOff>78105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166370</xdr:rowOff>
    </xdr:from>
    <xdr:ext cx="469900" cy="255270"/>
    <xdr:sp macro="" textlink="">
      <xdr:nvSpPr>
        <xdr:cNvPr id="624" name="【庁舎】&#10;一人当たり面積最大値テキスト">
          <a:extLst>
            <a:ext uri="{FF2B5EF4-FFF2-40B4-BE49-F238E27FC236}">
              <a16:creationId xmlns:a16="http://schemas.microsoft.com/office/drawing/2014/main" id="{00000000-0008-0000-0F00-000070020000}"/>
            </a:ext>
          </a:extLst>
        </xdr:cNvPr>
        <xdr:cNvSpPr txBox="1"/>
      </xdr:nvSpPr>
      <xdr:spPr>
        <a:xfrm>
          <a:off x="22199600" y="169684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48260</xdr:rowOff>
    </xdr:from>
    <xdr:to>
      <xdr:col>116</xdr:col>
      <xdr:colOff>152400</xdr:colOff>
      <xdr:row>100</xdr:row>
      <xdr:rowOff>48260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2072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33020</xdr:rowOff>
    </xdr:from>
    <xdr:ext cx="469900" cy="259080"/>
    <xdr:sp macro="" textlink="">
      <xdr:nvSpPr>
        <xdr:cNvPr id="626" name="【庁舎】&#10;一人当たり面積平均値テキスト">
          <a:extLst>
            <a:ext uri="{FF2B5EF4-FFF2-40B4-BE49-F238E27FC236}">
              <a16:creationId xmlns:a16="http://schemas.microsoft.com/office/drawing/2014/main" id="{00000000-0008-0000-0F00-000072020000}"/>
            </a:ext>
          </a:extLst>
        </xdr:cNvPr>
        <xdr:cNvSpPr txBox="1"/>
      </xdr:nvSpPr>
      <xdr:spPr>
        <a:xfrm>
          <a:off x="22199600" y="1820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54610</xdr:rowOff>
    </xdr:from>
    <xdr:to>
      <xdr:col>116</xdr:col>
      <xdr:colOff>114300</xdr:colOff>
      <xdr:row>106</xdr:row>
      <xdr:rowOff>156210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211070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57785</xdr:rowOff>
    </xdr:from>
    <xdr:to>
      <xdr:col>112</xdr:col>
      <xdr:colOff>38100</xdr:colOff>
      <xdr:row>106</xdr:row>
      <xdr:rowOff>159385</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1272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48260</xdr:rowOff>
    </xdr:from>
    <xdr:to>
      <xdr:col>107</xdr:col>
      <xdr:colOff>101600</xdr:colOff>
      <xdr:row>106</xdr:row>
      <xdr:rowOff>149860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0383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63500</xdr:rowOff>
    </xdr:from>
    <xdr:to>
      <xdr:col>102</xdr:col>
      <xdr:colOff>165100</xdr:colOff>
      <xdr:row>106</xdr:row>
      <xdr:rowOff>164465</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9494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66040</xdr:rowOff>
    </xdr:from>
    <xdr:to>
      <xdr:col>98</xdr:col>
      <xdr:colOff>38100</xdr:colOff>
      <xdr:row>106</xdr:row>
      <xdr:rowOff>167640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8605500" y="1823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133350</xdr:rowOff>
    </xdr:from>
    <xdr:to>
      <xdr:col>116</xdr:col>
      <xdr:colOff>114300</xdr:colOff>
      <xdr:row>106</xdr:row>
      <xdr:rowOff>63500</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221107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156210</xdr:rowOff>
    </xdr:from>
    <xdr:ext cx="469900" cy="255270"/>
    <xdr:sp macro="" textlink="">
      <xdr:nvSpPr>
        <xdr:cNvPr id="638" name="【庁舎】&#10;一人当たり面積該当値テキスト">
          <a:extLst>
            <a:ext uri="{FF2B5EF4-FFF2-40B4-BE49-F238E27FC236}">
              <a16:creationId xmlns:a16="http://schemas.microsoft.com/office/drawing/2014/main" id="{00000000-0008-0000-0F00-00007E020000}"/>
            </a:ext>
          </a:extLst>
        </xdr:cNvPr>
        <xdr:cNvSpPr txBox="1"/>
      </xdr:nvSpPr>
      <xdr:spPr>
        <a:xfrm>
          <a:off x="22199600" y="179870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137795</xdr:rowOff>
    </xdr:from>
    <xdr:to>
      <xdr:col>112</xdr:col>
      <xdr:colOff>38100</xdr:colOff>
      <xdr:row>106</xdr:row>
      <xdr:rowOff>67945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127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12700</xdr:rowOff>
    </xdr:from>
    <xdr:to>
      <xdr:col>116</xdr:col>
      <xdr:colOff>63500</xdr:colOff>
      <xdr:row>106</xdr:row>
      <xdr:rowOff>17780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21323300" y="181864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144780</xdr:rowOff>
    </xdr:from>
    <xdr:to>
      <xdr:col>107</xdr:col>
      <xdr:colOff>101600</xdr:colOff>
      <xdr:row>106</xdr:row>
      <xdr:rowOff>74930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0383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17780</xdr:rowOff>
    </xdr:from>
    <xdr:to>
      <xdr:col>111</xdr:col>
      <xdr:colOff>177800</xdr:colOff>
      <xdr:row>106</xdr:row>
      <xdr:rowOff>24130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20434300" y="18191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147955</xdr:rowOff>
    </xdr:from>
    <xdr:to>
      <xdr:col>102</xdr:col>
      <xdr:colOff>165100</xdr:colOff>
      <xdr:row>106</xdr:row>
      <xdr:rowOff>78105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9494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24130</xdr:rowOff>
    </xdr:from>
    <xdr:to>
      <xdr:col>107</xdr:col>
      <xdr:colOff>50800</xdr:colOff>
      <xdr:row>106</xdr:row>
      <xdr:rowOff>27305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19545300" y="18197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116840</xdr:rowOff>
    </xdr:from>
    <xdr:to>
      <xdr:col>98</xdr:col>
      <xdr:colOff>38100</xdr:colOff>
      <xdr:row>105</xdr:row>
      <xdr:rowOff>46990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8605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167640</xdr:rowOff>
    </xdr:from>
    <xdr:to>
      <xdr:col>102</xdr:col>
      <xdr:colOff>114300</xdr:colOff>
      <xdr:row>106</xdr:row>
      <xdr:rowOff>27305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656300" y="1799844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150495</xdr:rowOff>
    </xdr:from>
    <xdr:ext cx="469900" cy="259080"/>
    <xdr:sp macro="" textlink="">
      <xdr:nvSpPr>
        <xdr:cNvPr id="647" name="n_1aveValue【庁舎】&#10;一人当たり面積">
          <a:extLst>
            <a:ext uri="{FF2B5EF4-FFF2-40B4-BE49-F238E27FC236}">
              <a16:creationId xmlns:a16="http://schemas.microsoft.com/office/drawing/2014/main" id="{00000000-0008-0000-0F00-000087020000}"/>
            </a:ext>
          </a:extLst>
        </xdr:cNvPr>
        <xdr:cNvSpPr txBox="1"/>
      </xdr:nvSpPr>
      <xdr:spPr>
        <a:xfrm>
          <a:off x="21075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140970</xdr:rowOff>
    </xdr:from>
    <xdr:ext cx="466090" cy="259080"/>
    <xdr:sp macro="" textlink="">
      <xdr:nvSpPr>
        <xdr:cNvPr id="648" name="n_2aveValue【庁舎】&#10;一人当たり面積">
          <a:extLst>
            <a:ext uri="{FF2B5EF4-FFF2-40B4-BE49-F238E27FC236}">
              <a16:creationId xmlns:a16="http://schemas.microsoft.com/office/drawing/2014/main" id="{00000000-0008-0000-0F00-000088020000}"/>
            </a:ext>
          </a:extLst>
        </xdr:cNvPr>
        <xdr:cNvSpPr txBox="1"/>
      </xdr:nvSpPr>
      <xdr:spPr>
        <a:xfrm>
          <a:off x="20199350" y="18314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155575</xdr:rowOff>
    </xdr:from>
    <xdr:ext cx="466090" cy="255270"/>
    <xdr:sp macro="" textlink="">
      <xdr:nvSpPr>
        <xdr:cNvPr id="649" name="n_3aveValue【庁舎】&#10;一人当たり面積">
          <a:extLst>
            <a:ext uri="{FF2B5EF4-FFF2-40B4-BE49-F238E27FC236}">
              <a16:creationId xmlns:a16="http://schemas.microsoft.com/office/drawing/2014/main" id="{00000000-0008-0000-0F00-000089020000}"/>
            </a:ext>
          </a:extLst>
        </xdr:cNvPr>
        <xdr:cNvSpPr txBox="1"/>
      </xdr:nvSpPr>
      <xdr:spPr>
        <a:xfrm>
          <a:off x="19310350" y="18329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158750</xdr:rowOff>
    </xdr:from>
    <xdr:ext cx="466090" cy="259080"/>
    <xdr:sp macro="" textlink="">
      <xdr:nvSpPr>
        <xdr:cNvPr id="650" name="n_4aveValue【庁舎】&#10;一人当たり面積">
          <a:extLst>
            <a:ext uri="{FF2B5EF4-FFF2-40B4-BE49-F238E27FC236}">
              <a16:creationId xmlns:a16="http://schemas.microsoft.com/office/drawing/2014/main" id="{00000000-0008-0000-0F00-00008A020000}"/>
            </a:ext>
          </a:extLst>
        </xdr:cNvPr>
        <xdr:cNvSpPr txBox="1"/>
      </xdr:nvSpPr>
      <xdr:spPr>
        <a:xfrm>
          <a:off x="18421350" y="18332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84455</xdr:rowOff>
    </xdr:from>
    <xdr:ext cx="469900" cy="259080"/>
    <xdr:sp macro="" textlink="">
      <xdr:nvSpPr>
        <xdr:cNvPr id="651" name="n_1mainValue【庁舎】&#10;一人当たり面積">
          <a:extLst>
            <a:ext uri="{FF2B5EF4-FFF2-40B4-BE49-F238E27FC236}">
              <a16:creationId xmlns:a16="http://schemas.microsoft.com/office/drawing/2014/main" id="{00000000-0008-0000-0F00-00008B020000}"/>
            </a:ext>
          </a:extLst>
        </xdr:cNvPr>
        <xdr:cNvSpPr txBox="1"/>
      </xdr:nvSpPr>
      <xdr:spPr>
        <a:xfrm>
          <a:off x="21075650" y="17915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91440</xdr:rowOff>
    </xdr:from>
    <xdr:ext cx="466090" cy="259080"/>
    <xdr:sp macro="" textlink="">
      <xdr:nvSpPr>
        <xdr:cNvPr id="652" name="n_2mainValue【庁舎】&#10;一人当たり面積">
          <a:extLst>
            <a:ext uri="{FF2B5EF4-FFF2-40B4-BE49-F238E27FC236}">
              <a16:creationId xmlns:a16="http://schemas.microsoft.com/office/drawing/2014/main" id="{00000000-0008-0000-0F00-00008C020000}"/>
            </a:ext>
          </a:extLst>
        </xdr:cNvPr>
        <xdr:cNvSpPr txBox="1"/>
      </xdr:nvSpPr>
      <xdr:spPr>
        <a:xfrm>
          <a:off x="20199350" y="17922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94615</xdr:rowOff>
    </xdr:from>
    <xdr:ext cx="466090" cy="259080"/>
    <xdr:sp macro="" textlink="">
      <xdr:nvSpPr>
        <xdr:cNvPr id="653" name="n_3mainValue【庁舎】&#10;一人当たり面積">
          <a:extLst>
            <a:ext uri="{FF2B5EF4-FFF2-40B4-BE49-F238E27FC236}">
              <a16:creationId xmlns:a16="http://schemas.microsoft.com/office/drawing/2014/main" id="{00000000-0008-0000-0F00-00008D020000}"/>
            </a:ext>
          </a:extLst>
        </xdr:cNvPr>
        <xdr:cNvSpPr txBox="1"/>
      </xdr:nvSpPr>
      <xdr:spPr>
        <a:xfrm>
          <a:off x="19310350" y="17925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63500</xdr:rowOff>
    </xdr:from>
    <xdr:ext cx="466090" cy="255270"/>
    <xdr:sp macro="" textlink="">
      <xdr:nvSpPr>
        <xdr:cNvPr id="654" name="n_4mainValue【庁舎】&#10;一人当たり面積">
          <a:extLst>
            <a:ext uri="{FF2B5EF4-FFF2-40B4-BE49-F238E27FC236}">
              <a16:creationId xmlns:a16="http://schemas.microsoft.com/office/drawing/2014/main" id="{00000000-0008-0000-0F00-00008E020000}"/>
            </a:ext>
          </a:extLst>
        </xdr:cNvPr>
        <xdr:cNvSpPr txBox="1"/>
      </xdr:nvSpPr>
      <xdr:spPr>
        <a:xfrm>
          <a:off x="18421350" y="17722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u="none" baseline="0">
              <a:solidFill>
                <a:sysClr val="windowText" lastClr="000000"/>
              </a:solidFill>
              <a:effectLst/>
              <a:latin typeface="ＭＳ Ｐゴシック"/>
              <a:ea typeface="ＭＳ Ｐゴシック"/>
              <a:cs typeface="+mn-cs"/>
            </a:rPr>
            <a:t>○図書館</a:t>
          </a:r>
          <a:r>
            <a:rPr lang="ja-JP" altLang="en-US" sz="1200" b="0" i="0" u="none" baseline="0">
              <a:solidFill>
                <a:sysClr val="windowText" lastClr="000000"/>
              </a:solidFill>
              <a:effectLst/>
              <a:latin typeface="ＭＳ Ｐゴシック"/>
              <a:ea typeface="ＭＳ Ｐゴシック"/>
              <a:cs typeface="+mn-cs"/>
            </a:rPr>
            <a:t>は</a:t>
          </a:r>
          <a:r>
            <a:rPr lang="ja-JP" altLang="ja-JP" sz="1200" b="0" i="0" u="none" baseline="0">
              <a:solidFill>
                <a:sysClr val="windowText" lastClr="000000"/>
              </a:solidFill>
              <a:effectLst/>
              <a:latin typeface="ＭＳ Ｐゴシック"/>
              <a:ea typeface="ＭＳ Ｐゴシック"/>
              <a:cs typeface="+mn-cs"/>
            </a:rPr>
            <a:t>、建設から</a:t>
          </a:r>
          <a:r>
            <a:rPr lang="en-US" altLang="ja-JP" sz="1200" b="0" i="0" u="none" baseline="0">
              <a:solidFill>
                <a:sysClr val="windowText" lastClr="000000"/>
              </a:solidFill>
              <a:effectLst/>
              <a:latin typeface="ＭＳ Ｐゴシック"/>
              <a:ea typeface="ＭＳ Ｐゴシック"/>
              <a:cs typeface="+mn-cs"/>
            </a:rPr>
            <a:t>30</a:t>
          </a:r>
          <a:r>
            <a:rPr lang="ja-JP" altLang="ja-JP" sz="1200" b="0" i="0" u="none" baseline="0">
              <a:solidFill>
                <a:sysClr val="windowText" lastClr="000000"/>
              </a:solidFill>
              <a:effectLst/>
              <a:latin typeface="ＭＳ Ｐゴシック"/>
              <a:ea typeface="ＭＳ Ｐゴシック"/>
              <a:cs typeface="+mn-cs"/>
            </a:rPr>
            <a:t>年以上が経過</a:t>
          </a:r>
          <a:r>
            <a:rPr lang="ja-JP" altLang="en-US" sz="1200" b="0" i="0" u="none" baseline="0">
              <a:solidFill>
                <a:sysClr val="windowText" lastClr="000000"/>
              </a:solidFill>
              <a:effectLst/>
              <a:latin typeface="ＭＳ Ｐゴシック"/>
              <a:ea typeface="ＭＳ Ｐゴシック"/>
              <a:cs typeface="+mn-cs"/>
            </a:rPr>
            <a:t>し</a:t>
          </a:r>
          <a:r>
            <a:rPr lang="ja-JP" altLang="ja-JP" sz="1200" b="0" i="0" u="none" baseline="0">
              <a:solidFill>
                <a:sysClr val="windowText" lastClr="000000"/>
              </a:solidFill>
              <a:effectLst/>
              <a:latin typeface="ＭＳ Ｐゴシック"/>
              <a:ea typeface="ＭＳ Ｐゴシック"/>
              <a:cs typeface="+mn-cs"/>
            </a:rPr>
            <a:t>老朽化が進んでおり、類似団体平均を大きく上回っているが、</a:t>
          </a:r>
          <a:r>
            <a:rPr lang="ja-JP" altLang="en-US" sz="1200" b="0" i="0" u="none" baseline="0">
              <a:solidFill>
                <a:sysClr val="windowText" lastClr="000000"/>
              </a:solidFill>
              <a:effectLst/>
              <a:latin typeface="ＭＳ Ｐゴシック"/>
              <a:ea typeface="ＭＳ Ｐゴシック"/>
              <a:cs typeface="+mn-cs"/>
            </a:rPr>
            <a:t>施設の更新予定はないため引き続き</a:t>
          </a:r>
          <a:r>
            <a:rPr lang="ja-JP" altLang="ja-JP" sz="1200" b="0" i="0" u="none" baseline="0">
              <a:solidFill>
                <a:sysClr val="windowText" lastClr="000000"/>
              </a:solidFill>
              <a:effectLst/>
              <a:latin typeface="ＭＳ Ｐゴシック"/>
              <a:ea typeface="ＭＳ Ｐゴシック"/>
              <a:cs typeface="+mn-cs"/>
            </a:rPr>
            <a:t>計画的な修繕補修を行い長寿命化を図ってい</a:t>
          </a:r>
          <a:r>
            <a:rPr lang="ja-JP" altLang="en-US" sz="1200" b="0" i="0" u="none" baseline="0">
              <a:solidFill>
                <a:sysClr val="windowText" lastClr="000000"/>
              </a:solidFill>
              <a:effectLst/>
              <a:latin typeface="ＭＳ Ｐゴシック"/>
              <a:ea typeface="ＭＳ Ｐゴシック"/>
              <a:cs typeface="+mn-cs"/>
            </a:rPr>
            <a:t>く。</a:t>
          </a:r>
          <a:endParaRPr lang="en-US" altLang="ja-JP" sz="1200" b="0" i="0" u="none" baseline="0">
            <a:solidFill>
              <a:sysClr val="windowText" lastClr="000000"/>
            </a:solidFill>
            <a:effectLst/>
            <a:latin typeface="ＭＳ Ｐゴシック"/>
            <a:ea typeface="ＭＳ Ｐゴシック"/>
            <a:cs typeface="+mn-cs"/>
          </a:endParaRPr>
        </a:p>
        <a:p>
          <a:r>
            <a:rPr lang="ja-JP" altLang="ja-JP" sz="1200" b="0" i="0" u="none" baseline="0">
              <a:solidFill>
                <a:sysClr val="windowText" lastClr="000000"/>
              </a:solidFill>
              <a:effectLst/>
              <a:latin typeface="ＭＳ Ｐゴシック"/>
              <a:ea typeface="ＭＳ Ｐゴシック"/>
              <a:cs typeface="+mn-cs"/>
            </a:rPr>
            <a:t>○</a:t>
          </a:r>
          <a:r>
            <a:rPr lang="ja-JP" altLang="en-US" sz="1200" b="0" i="0" u="none" baseline="0">
              <a:solidFill>
                <a:sysClr val="windowText" lastClr="000000"/>
              </a:solidFill>
              <a:effectLst/>
              <a:latin typeface="ＭＳ Ｐゴシック"/>
              <a:ea typeface="ＭＳ Ｐゴシック"/>
              <a:cs typeface="+mn-cs"/>
            </a:rPr>
            <a:t>体育館・プールは、その多くが</a:t>
          </a:r>
          <a:r>
            <a:rPr lang="en-US" altLang="ja-JP" sz="1200" b="0" i="0" u="none" baseline="0">
              <a:solidFill>
                <a:sysClr val="windowText" lastClr="000000"/>
              </a:solidFill>
              <a:effectLst/>
              <a:latin typeface="ＭＳ Ｐゴシック"/>
              <a:ea typeface="ＭＳ Ｐゴシック"/>
              <a:cs typeface="+mn-cs"/>
            </a:rPr>
            <a:t>30</a:t>
          </a:r>
          <a:r>
            <a:rPr lang="ja-JP" altLang="ja-JP" sz="1200" b="0" i="0" u="none" baseline="0">
              <a:solidFill>
                <a:sysClr val="windowText" lastClr="000000"/>
              </a:solidFill>
              <a:effectLst/>
              <a:latin typeface="ＭＳ Ｐゴシック"/>
              <a:ea typeface="ＭＳ Ｐゴシック"/>
              <a:cs typeface="+mn-cs"/>
            </a:rPr>
            <a:t>年以上経過し老朽化が進んで</a:t>
          </a:r>
          <a:r>
            <a:rPr lang="ja-JP" altLang="en-US" sz="1200" b="0" i="0" u="none" baseline="0">
              <a:solidFill>
                <a:sysClr val="windowText" lastClr="000000"/>
              </a:solidFill>
              <a:effectLst/>
              <a:latin typeface="ＭＳ Ｐゴシック"/>
              <a:ea typeface="ＭＳ Ｐゴシック"/>
              <a:cs typeface="+mn-cs"/>
            </a:rPr>
            <a:t>いることに加え</a:t>
          </a:r>
          <a:r>
            <a:rPr lang="ja-JP" altLang="ja-JP" sz="1200" b="0" i="0" u="none" baseline="0">
              <a:solidFill>
                <a:sysClr val="windowText" lastClr="000000"/>
              </a:solidFill>
              <a:effectLst/>
              <a:latin typeface="ＭＳ Ｐゴシック"/>
              <a:ea typeface="ＭＳ Ｐゴシック"/>
              <a:cs typeface="+mn-cs"/>
            </a:rPr>
            <a:t>、災害時の避難場所として指定している建物</a:t>
          </a:r>
          <a:r>
            <a:rPr lang="ja-JP" altLang="en-US" sz="1200" b="0" i="0" u="none" baseline="0">
              <a:solidFill>
                <a:sysClr val="windowText" lastClr="000000"/>
              </a:solidFill>
              <a:effectLst/>
              <a:latin typeface="ＭＳ Ｐゴシック"/>
              <a:ea typeface="ＭＳ Ｐゴシック"/>
              <a:cs typeface="+mn-cs"/>
            </a:rPr>
            <a:t>については</a:t>
          </a:r>
          <a:r>
            <a:rPr lang="ja-JP" altLang="ja-JP" sz="1200" b="0" i="0" u="none" baseline="0">
              <a:solidFill>
                <a:sysClr val="windowText" lastClr="000000"/>
              </a:solidFill>
              <a:effectLst/>
              <a:latin typeface="ＭＳ Ｐゴシック"/>
              <a:ea typeface="ＭＳ Ｐゴシック"/>
              <a:cs typeface="+mn-cs"/>
            </a:rPr>
            <a:t>耐震対策が必要となってくることから、長寿命化を見据えた効率的な維持管理を検討・実施していく。</a:t>
          </a:r>
          <a:endParaRPr lang="en-US" altLang="ja-JP" sz="1200" b="0" i="0" u="none" baseline="0">
            <a:solidFill>
              <a:sysClr val="windowText" lastClr="000000"/>
            </a:solidFill>
            <a:effectLst/>
            <a:latin typeface="ＭＳ Ｐゴシック"/>
            <a:ea typeface="ＭＳ Ｐゴシック"/>
            <a:cs typeface="+mn-cs"/>
          </a:endParaRPr>
        </a:p>
        <a:p>
          <a:r>
            <a:rPr lang="ja-JP" altLang="en-US" sz="1200" b="0" i="0" u="none" baseline="0">
              <a:solidFill>
                <a:sysClr val="windowText" lastClr="000000"/>
              </a:solidFill>
              <a:effectLst/>
              <a:latin typeface="ＭＳ Ｐゴシック"/>
              <a:ea typeface="ＭＳ Ｐゴシック"/>
              <a:cs typeface="+mn-cs"/>
            </a:rPr>
            <a:t>○保健センター・保健所は、新規取得資産や大規模な改修が発生せず減価償却が進んだことで、有形固定資産減価償却率が前年度と比較して2</a:t>
          </a:r>
          <a:r>
            <a:rPr lang="en-US" altLang="ja-JP" sz="1200" b="0" i="0" u="none" baseline="0">
              <a:solidFill>
                <a:sysClr val="windowText" lastClr="000000"/>
              </a:solidFill>
              <a:effectLst/>
              <a:latin typeface="ＭＳ Ｐゴシック"/>
              <a:ea typeface="ＭＳ Ｐゴシック"/>
              <a:cs typeface="+mn-cs"/>
            </a:rPr>
            <a:t>.1</a:t>
          </a:r>
          <a:r>
            <a:rPr lang="ja-JP" altLang="en-US" sz="1200" b="0" i="0" u="none" baseline="0">
              <a:solidFill>
                <a:sysClr val="windowText" lastClr="000000"/>
              </a:solidFill>
              <a:effectLst/>
              <a:latin typeface="ＭＳ Ｐゴシック"/>
              <a:ea typeface="ＭＳ Ｐゴシック"/>
              <a:cs typeface="+mn-cs"/>
            </a:rPr>
            <a:t>ポイント上昇した。</a:t>
          </a:r>
          <a:endParaRPr lang="ja-JP" altLang="ja-JP" sz="1200" u="none">
            <a:solidFill>
              <a:sysClr val="windowText" lastClr="000000"/>
            </a:solidFill>
            <a:effectLst/>
            <a:latin typeface="ＭＳ Ｐゴシック"/>
            <a:ea typeface="ＭＳ Ｐゴシック"/>
          </a:endParaRPr>
        </a:p>
        <a:p>
          <a:r>
            <a:rPr lang="ja-JP" altLang="en-US" sz="1200" b="0" i="0" u="none" baseline="0">
              <a:solidFill>
                <a:sysClr val="windowText" lastClr="000000"/>
              </a:solidFill>
              <a:effectLst/>
              <a:latin typeface="ＭＳ Ｐゴシック"/>
              <a:ea typeface="ＭＳ Ｐゴシック"/>
              <a:cs typeface="+mn-cs"/>
            </a:rPr>
            <a:t>○福祉施設は、新規取得資産がなく、また、大規模な改修が発生せず減価償却が進んだことで、有形固定資産減価償却率が前年度と比較して2</a:t>
          </a:r>
          <a:r>
            <a:rPr lang="en-US" altLang="ja-JP" sz="1200" b="0" i="0" u="none" baseline="0">
              <a:solidFill>
                <a:sysClr val="windowText" lastClr="000000"/>
              </a:solidFill>
              <a:effectLst/>
              <a:latin typeface="ＭＳ Ｐゴシック"/>
              <a:ea typeface="ＭＳ Ｐゴシック"/>
              <a:cs typeface="+mn-cs"/>
            </a:rPr>
            <a:t>.0</a:t>
          </a:r>
          <a:r>
            <a:rPr lang="ja-JP" altLang="en-US" sz="1200" b="0" i="0" u="none" baseline="0">
              <a:solidFill>
                <a:sysClr val="windowText" lastClr="000000"/>
              </a:solidFill>
              <a:effectLst/>
              <a:latin typeface="ＭＳ Ｐゴシック"/>
              <a:ea typeface="ＭＳ Ｐゴシック"/>
              <a:cs typeface="+mn-cs"/>
            </a:rPr>
            <a:t>ポイント上昇した。</a:t>
          </a:r>
          <a:endParaRPr lang="ja-JP" altLang="ja-JP" sz="1200" u="none">
            <a:solidFill>
              <a:sysClr val="windowText" lastClr="000000"/>
            </a:solidFill>
            <a:effectLst/>
            <a:latin typeface="ＭＳ Ｐゴシック"/>
            <a:ea typeface="ＭＳ Ｐゴシック"/>
          </a:endParaRPr>
        </a:p>
        <a:p>
          <a:r>
            <a:rPr lang="ja-JP" altLang="ja-JP" sz="1200" b="0" i="0" u="none" baseline="0">
              <a:solidFill>
                <a:sysClr val="windowText" lastClr="000000"/>
              </a:solidFill>
              <a:effectLst/>
              <a:latin typeface="ＭＳ Ｐゴシック"/>
              <a:ea typeface="ＭＳ Ｐゴシック"/>
              <a:cs typeface="+mn-cs"/>
            </a:rPr>
            <a:t>○庁舎</a:t>
          </a:r>
          <a:r>
            <a:rPr lang="ja-JP" altLang="en-US" sz="1200" b="0" i="0" u="none" baseline="0">
              <a:solidFill>
                <a:sysClr val="windowText" lastClr="000000"/>
              </a:solidFill>
              <a:effectLst/>
              <a:latin typeface="ＭＳ Ｐゴシック"/>
              <a:ea typeface="ＭＳ Ｐゴシック"/>
              <a:cs typeface="+mn-cs"/>
            </a:rPr>
            <a:t>は</a:t>
          </a:r>
          <a:r>
            <a:rPr lang="ja-JP" altLang="ja-JP" sz="1200" b="0" i="0" u="none" baseline="0">
              <a:solidFill>
                <a:sysClr val="windowText" lastClr="000000"/>
              </a:solidFill>
              <a:effectLst/>
              <a:latin typeface="ＭＳ Ｐゴシック"/>
              <a:ea typeface="ＭＳ Ｐゴシック"/>
              <a:cs typeface="+mn-cs"/>
            </a:rPr>
            <a:t>、出張所を含め</a:t>
          </a:r>
          <a:r>
            <a:rPr lang="ja-JP" altLang="en-US" sz="1200" b="0" i="0" u="none" baseline="0">
              <a:solidFill>
                <a:sysClr val="windowText" lastClr="000000"/>
              </a:solidFill>
              <a:effectLst/>
              <a:latin typeface="ＭＳ Ｐゴシック"/>
              <a:ea typeface="ＭＳ Ｐゴシック"/>
              <a:cs typeface="+mn-cs"/>
            </a:rPr>
            <a:t>新規取得資産がなく、また、大規模な改修が発生せず減価償却が進んだことで、有形固定減価償却率が前年度と比較して2.6ポイント上昇した。</a:t>
          </a:r>
        </a:p>
        <a:p>
          <a:r>
            <a:rPr lang="ja-JP" altLang="ja-JP" sz="1200" b="0" i="0" u="none" baseline="0">
              <a:solidFill>
                <a:sysClr val="windowText" lastClr="000000"/>
              </a:solidFill>
              <a:effectLst/>
              <a:latin typeface="ＭＳ Ｐゴシック"/>
              <a:ea typeface="ＭＳ Ｐゴシック"/>
              <a:cs typeface="+mn-cs"/>
            </a:rPr>
            <a:t>今後も、</a:t>
          </a:r>
          <a:r>
            <a:rPr lang="ja-JP" altLang="en-US" sz="1200" b="0" i="0" u="none" baseline="0">
              <a:solidFill>
                <a:sysClr val="windowText" lastClr="000000"/>
              </a:solidFill>
              <a:effectLst/>
              <a:latin typeface="ＭＳ Ｐゴシック"/>
              <a:ea typeface="ＭＳ Ｐゴシック"/>
              <a:cs typeface="+mn-cs"/>
            </a:rPr>
            <a:t>潟上市</a:t>
          </a:r>
          <a:r>
            <a:rPr lang="ja-JP" altLang="ja-JP" sz="1200" b="0" i="0" u="none" baseline="0">
              <a:solidFill>
                <a:sysClr val="windowText" lastClr="000000"/>
              </a:solidFill>
              <a:effectLst/>
              <a:latin typeface="ＭＳ Ｐゴシック"/>
              <a:ea typeface="ＭＳ Ｐゴシック"/>
              <a:cs typeface="+mn-cs"/>
            </a:rPr>
            <a:t>公共施設等総合管理計画及び個別施設計画に基づき、将来の</a:t>
          </a:r>
          <a:r>
            <a:rPr lang="ja-JP" altLang="en-US" sz="1200" b="0" i="0" u="none" baseline="0">
              <a:solidFill>
                <a:sysClr val="windowText" lastClr="000000"/>
              </a:solidFill>
              <a:effectLst/>
              <a:latin typeface="ＭＳ Ｐゴシック"/>
              <a:ea typeface="ＭＳ Ｐゴシック"/>
              <a:cs typeface="+mn-cs"/>
            </a:rPr>
            <a:t>人口減少や地域事情を考慮に入れた公共</a:t>
          </a:r>
          <a:r>
            <a:rPr lang="ja-JP" altLang="ja-JP" sz="1200" b="0" i="0" u="none" baseline="0">
              <a:solidFill>
                <a:sysClr val="windowText" lastClr="000000"/>
              </a:solidFill>
              <a:effectLst/>
              <a:latin typeface="ＭＳ Ｐゴシック"/>
              <a:ea typeface="ＭＳ Ｐゴシック"/>
              <a:cs typeface="+mn-cs"/>
            </a:rPr>
            <a:t>施設の</a:t>
          </a:r>
          <a:r>
            <a:rPr lang="ja-JP" altLang="en-US" sz="1200" b="0" i="0" u="none" baseline="0">
              <a:solidFill>
                <a:sysClr val="windowText" lastClr="000000"/>
              </a:solidFill>
              <a:effectLst/>
              <a:latin typeface="ＭＳ Ｐゴシック"/>
              <a:ea typeface="ＭＳ Ｐゴシック"/>
              <a:cs typeface="+mn-cs"/>
            </a:rPr>
            <a:t>統廃合を行い、</a:t>
          </a:r>
          <a:r>
            <a:rPr lang="ja-JP" altLang="ja-JP" sz="1200" b="0" i="0" u="none" baseline="0">
              <a:solidFill>
                <a:sysClr val="windowText" lastClr="000000"/>
              </a:solidFill>
              <a:effectLst/>
              <a:latin typeface="ＭＳ Ｐゴシック"/>
              <a:ea typeface="ＭＳ Ｐゴシック"/>
              <a:cs typeface="+mn-cs"/>
            </a:rPr>
            <a:t>適切な管理</a:t>
          </a:r>
          <a:r>
            <a:rPr lang="ja-JP" altLang="en-US" sz="1200" b="0" i="0" u="none" baseline="0">
              <a:solidFill>
                <a:sysClr val="windowText" lastClr="000000"/>
              </a:solidFill>
              <a:effectLst/>
              <a:latin typeface="ＭＳ Ｐゴシック"/>
              <a:ea typeface="ＭＳ Ｐゴシック"/>
              <a:cs typeface="+mn-cs"/>
            </a:rPr>
            <a:t>運営</a:t>
          </a:r>
          <a:r>
            <a:rPr lang="ja-JP" altLang="ja-JP" sz="1200" b="0" i="0" u="none" baseline="0">
              <a:solidFill>
                <a:sysClr val="windowText" lastClr="000000"/>
              </a:solidFill>
              <a:effectLst/>
              <a:latin typeface="ＭＳ Ｐゴシック"/>
              <a:ea typeface="ＭＳ Ｐゴシック"/>
              <a:cs typeface="+mn-cs"/>
            </a:rPr>
            <a:t>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131</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132</v>
      </c>
      <c r="C2" s="3"/>
      <c r="D2" s="12"/>
    </row>
    <row r="3" spans="1:119" ht="18.75" customHeight="1" x14ac:dyDescent="0.15">
      <c r="A3" s="2"/>
      <c r="B3" s="492" t="s">
        <v>135</v>
      </c>
      <c r="C3" s="493"/>
      <c r="D3" s="493"/>
      <c r="E3" s="494"/>
      <c r="F3" s="494"/>
      <c r="G3" s="494"/>
      <c r="H3" s="494"/>
      <c r="I3" s="494"/>
      <c r="J3" s="494"/>
      <c r="K3" s="494"/>
      <c r="L3" s="494" t="s">
        <v>120</v>
      </c>
      <c r="M3" s="494"/>
      <c r="N3" s="494"/>
      <c r="O3" s="494"/>
      <c r="P3" s="494"/>
      <c r="Q3" s="494"/>
      <c r="R3" s="501"/>
      <c r="S3" s="501"/>
      <c r="T3" s="501"/>
      <c r="U3" s="501"/>
      <c r="V3" s="502"/>
      <c r="W3" s="354" t="s">
        <v>137</v>
      </c>
      <c r="X3" s="355"/>
      <c r="Y3" s="355"/>
      <c r="Z3" s="355"/>
      <c r="AA3" s="355"/>
      <c r="AB3" s="493"/>
      <c r="AC3" s="501" t="s">
        <v>139</v>
      </c>
      <c r="AD3" s="355"/>
      <c r="AE3" s="355"/>
      <c r="AF3" s="355"/>
      <c r="AG3" s="355"/>
      <c r="AH3" s="355"/>
      <c r="AI3" s="355"/>
      <c r="AJ3" s="355"/>
      <c r="AK3" s="355"/>
      <c r="AL3" s="356"/>
      <c r="AM3" s="354" t="s">
        <v>142</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111</v>
      </c>
      <c r="BO3" s="355"/>
      <c r="BP3" s="355"/>
      <c r="BQ3" s="355"/>
      <c r="BR3" s="355"/>
      <c r="BS3" s="355"/>
      <c r="BT3" s="355"/>
      <c r="BU3" s="356"/>
      <c r="BV3" s="354" t="s">
        <v>147</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148</v>
      </c>
      <c r="CU3" s="355"/>
      <c r="CV3" s="355"/>
      <c r="CW3" s="355"/>
      <c r="CX3" s="355"/>
      <c r="CY3" s="355"/>
      <c r="CZ3" s="355"/>
      <c r="DA3" s="356"/>
      <c r="DB3" s="354" t="s">
        <v>150</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154</v>
      </c>
      <c r="AZ4" s="358"/>
      <c r="BA4" s="358"/>
      <c r="BB4" s="358"/>
      <c r="BC4" s="358"/>
      <c r="BD4" s="358"/>
      <c r="BE4" s="358"/>
      <c r="BF4" s="358"/>
      <c r="BG4" s="358"/>
      <c r="BH4" s="358"/>
      <c r="BI4" s="358"/>
      <c r="BJ4" s="358"/>
      <c r="BK4" s="358"/>
      <c r="BL4" s="358"/>
      <c r="BM4" s="359"/>
      <c r="BN4" s="360">
        <v>21770991</v>
      </c>
      <c r="BO4" s="361"/>
      <c r="BP4" s="361"/>
      <c r="BQ4" s="361"/>
      <c r="BR4" s="361"/>
      <c r="BS4" s="361"/>
      <c r="BT4" s="361"/>
      <c r="BU4" s="362"/>
      <c r="BV4" s="360">
        <v>15885278</v>
      </c>
      <c r="BW4" s="361"/>
      <c r="BX4" s="361"/>
      <c r="BY4" s="361"/>
      <c r="BZ4" s="361"/>
      <c r="CA4" s="361"/>
      <c r="CB4" s="361"/>
      <c r="CC4" s="362"/>
      <c r="CD4" s="363" t="s">
        <v>156</v>
      </c>
      <c r="CE4" s="364"/>
      <c r="CF4" s="364"/>
      <c r="CG4" s="364"/>
      <c r="CH4" s="364"/>
      <c r="CI4" s="364"/>
      <c r="CJ4" s="364"/>
      <c r="CK4" s="364"/>
      <c r="CL4" s="364"/>
      <c r="CM4" s="364"/>
      <c r="CN4" s="364"/>
      <c r="CO4" s="364"/>
      <c r="CP4" s="364"/>
      <c r="CQ4" s="364"/>
      <c r="CR4" s="364"/>
      <c r="CS4" s="365"/>
      <c r="CT4" s="366">
        <v>9.6</v>
      </c>
      <c r="CU4" s="367"/>
      <c r="CV4" s="367"/>
      <c r="CW4" s="367"/>
      <c r="CX4" s="367"/>
      <c r="CY4" s="367"/>
      <c r="CZ4" s="367"/>
      <c r="DA4" s="368"/>
      <c r="DB4" s="366">
        <v>6</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158</v>
      </c>
      <c r="AN5" s="370"/>
      <c r="AO5" s="370"/>
      <c r="AP5" s="370"/>
      <c r="AQ5" s="370"/>
      <c r="AR5" s="370"/>
      <c r="AS5" s="370"/>
      <c r="AT5" s="371"/>
      <c r="AU5" s="372" t="s">
        <v>61</v>
      </c>
      <c r="AV5" s="373"/>
      <c r="AW5" s="373"/>
      <c r="AX5" s="373"/>
      <c r="AY5" s="374" t="s">
        <v>143</v>
      </c>
      <c r="AZ5" s="375"/>
      <c r="BA5" s="375"/>
      <c r="BB5" s="375"/>
      <c r="BC5" s="375"/>
      <c r="BD5" s="375"/>
      <c r="BE5" s="375"/>
      <c r="BF5" s="375"/>
      <c r="BG5" s="375"/>
      <c r="BH5" s="375"/>
      <c r="BI5" s="375"/>
      <c r="BJ5" s="375"/>
      <c r="BK5" s="375"/>
      <c r="BL5" s="375"/>
      <c r="BM5" s="376"/>
      <c r="BN5" s="377">
        <v>20775397</v>
      </c>
      <c r="BO5" s="378"/>
      <c r="BP5" s="378"/>
      <c r="BQ5" s="378"/>
      <c r="BR5" s="378"/>
      <c r="BS5" s="378"/>
      <c r="BT5" s="378"/>
      <c r="BU5" s="379"/>
      <c r="BV5" s="377">
        <v>15299822</v>
      </c>
      <c r="BW5" s="378"/>
      <c r="BX5" s="378"/>
      <c r="BY5" s="378"/>
      <c r="BZ5" s="378"/>
      <c r="CA5" s="378"/>
      <c r="CB5" s="378"/>
      <c r="CC5" s="379"/>
      <c r="CD5" s="380" t="s">
        <v>160</v>
      </c>
      <c r="CE5" s="381"/>
      <c r="CF5" s="381"/>
      <c r="CG5" s="381"/>
      <c r="CH5" s="381"/>
      <c r="CI5" s="381"/>
      <c r="CJ5" s="381"/>
      <c r="CK5" s="381"/>
      <c r="CL5" s="381"/>
      <c r="CM5" s="381"/>
      <c r="CN5" s="381"/>
      <c r="CO5" s="381"/>
      <c r="CP5" s="381"/>
      <c r="CQ5" s="381"/>
      <c r="CR5" s="381"/>
      <c r="CS5" s="382"/>
      <c r="CT5" s="383">
        <v>94.3</v>
      </c>
      <c r="CU5" s="384"/>
      <c r="CV5" s="384"/>
      <c r="CW5" s="384"/>
      <c r="CX5" s="384"/>
      <c r="CY5" s="384"/>
      <c r="CZ5" s="384"/>
      <c r="DA5" s="385"/>
      <c r="DB5" s="383">
        <v>97.2</v>
      </c>
      <c r="DC5" s="384"/>
      <c r="DD5" s="384"/>
      <c r="DE5" s="384"/>
      <c r="DF5" s="384"/>
      <c r="DG5" s="384"/>
      <c r="DH5" s="384"/>
      <c r="DI5" s="385"/>
    </row>
    <row r="6" spans="1:119" ht="18.75" customHeight="1" x14ac:dyDescent="0.15">
      <c r="A6" s="2"/>
      <c r="B6" s="512" t="s">
        <v>162</v>
      </c>
      <c r="C6" s="513"/>
      <c r="D6" s="513"/>
      <c r="E6" s="514"/>
      <c r="F6" s="514"/>
      <c r="G6" s="514"/>
      <c r="H6" s="514"/>
      <c r="I6" s="514"/>
      <c r="J6" s="514"/>
      <c r="K6" s="514"/>
      <c r="L6" s="514" t="s">
        <v>164</v>
      </c>
      <c r="M6" s="514"/>
      <c r="N6" s="514"/>
      <c r="O6" s="514"/>
      <c r="P6" s="514"/>
      <c r="Q6" s="514"/>
      <c r="R6" s="518"/>
      <c r="S6" s="518"/>
      <c r="T6" s="518"/>
      <c r="U6" s="518"/>
      <c r="V6" s="519"/>
      <c r="W6" s="522" t="s">
        <v>165</v>
      </c>
      <c r="X6" s="523"/>
      <c r="Y6" s="523"/>
      <c r="Z6" s="523"/>
      <c r="AA6" s="523"/>
      <c r="AB6" s="513"/>
      <c r="AC6" s="526" t="s">
        <v>168</v>
      </c>
      <c r="AD6" s="527"/>
      <c r="AE6" s="527"/>
      <c r="AF6" s="527"/>
      <c r="AG6" s="527"/>
      <c r="AH6" s="527"/>
      <c r="AI6" s="527"/>
      <c r="AJ6" s="527"/>
      <c r="AK6" s="527"/>
      <c r="AL6" s="528"/>
      <c r="AM6" s="369" t="s">
        <v>69</v>
      </c>
      <c r="AN6" s="370"/>
      <c r="AO6" s="370"/>
      <c r="AP6" s="370"/>
      <c r="AQ6" s="370"/>
      <c r="AR6" s="370"/>
      <c r="AS6" s="370"/>
      <c r="AT6" s="371"/>
      <c r="AU6" s="372" t="s">
        <v>61</v>
      </c>
      <c r="AV6" s="373"/>
      <c r="AW6" s="373"/>
      <c r="AX6" s="373"/>
      <c r="AY6" s="374" t="s">
        <v>170</v>
      </c>
      <c r="AZ6" s="375"/>
      <c r="BA6" s="375"/>
      <c r="BB6" s="375"/>
      <c r="BC6" s="375"/>
      <c r="BD6" s="375"/>
      <c r="BE6" s="375"/>
      <c r="BF6" s="375"/>
      <c r="BG6" s="375"/>
      <c r="BH6" s="375"/>
      <c r="BI6" s="375"/>
      <c r="BJ6" s="375"/>
      <c r="BK6" s="375"/>
      <c r="BL6" s="375"/>
      <c r="BM6" s="376"/>
      <c r="BN6" s="377">
        <v>995594</v>
      </c>
      <c r="BO6" s="378"/>
      <c r="BP6" s="378"/>
      <c r="BQ6" s="378"/>
      <c r="BR6" s="378"/>
      <c r="BS6" s="378"/>
      <c r="BT6" s="378"/>
      <c r="BU6" s="379"/>
      <c r="BV6" s="377">
        <v>585456</v>
      </c>
      <c r="BW6" s="378"/>
      <c r="BX6" s="378"/>
      <c r="BY6" s="378"/>
      <c r="BZ6" s="378"/>
      <c r="CA6" s="378"/>
      <c r="CB6" s="378"/>
      <c r="CC6" s="379"/>
      <c r="CD6" s="380" t="s">
        <v>174</v>
      </c>
      <c r="CE6" s="381"/>
      <c r="CF6" s="381"/>
      <c r="CG6" s="381"/>
      <c r="CH6" s="381"/>
      <c r="CI6" s="381"/>
      <c r="CJ6" s="381"/>
      <c r="CK6" s="381"/>
      <c r="CL6" s="381"/>
      <c r="CM6" s="381"/>
      <c r="CN6" s="381"/>
      <c r="CO6" s="381"/>
      <c r="CP6" s="381"/>
      <c r="CQ6" s="381"/>
      <c r="CR6" s="381"/>
      <c r="CS6" s="382"/>
      <c r="CT6" s="386">
        <v>97.9</v>
      </c>
      <c r="CU6" s="387"/>
      <c r="CV6" s="387"/>
      <c r="CW6" s="387"/>
      <c r="CX6" s="387"/>
      <c r="CY6" s="387"/>
      <c r="CZ6" s="387"/>
      <c r="DA6" s="388"/>
      <c r="DB6" s="386">
        <v>100.5</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175</v>
      </c>
      <c r="AN7" s="370"/>
      <c r="AO7" s="370"/>
      <c r="AP7" s="370"/>
      <c r="AQ7" s="370"/>
      <c r="AR7" s="370"/>
      <c r="AS7" s="370"/>
      <c r="AT7" s="371"/>
      <c r="AU7" s="372" t="s">
        <v>61</v>
      </c>
      <c r="AV7" s="373"/>
      <c r="AW7" s="373"/>
      <c r="AX7" s="373"/>
      <c r="AY7" s="374" t="s">
        <v>176</v>
      </c>
      <c r="AZ7" s="375"/>
      <c r="BA7" s="375"/>
      <c r="BB7" s="375"/>
      <c r="BC7" s="375"/>
      <c r="BD7" s="375"/>
      <c r="BE7" s="375"/>
      <c r="BF7" s="375"/>
      <c r="BG7" s="375"/>
      <c r="BH7" s="375"/>
      <c r="BI7" s="375"/>
      <c r="BJ7" s="375"/>
      <c r="BK7" s="375"/>
      <c r="BL7" s="375"/>
      <c r="BM7" s="376"/>
      <c r="BN7" s="377">
        <v>67122</v>
      </c>
      <c r="BO7" s="378"/>
      <c r="BP7" s="378"/>
      <c r="BQ7" s="378"/>
      <c r="BR7" s="378"/>
      <c r="BS7" s="378"/>
      <c r="BT7" s="378"/>
      <c r="BU7" s="379"/>
      <c r="BV7" s="377">
        <v>21970</v>
      </c>
      <c r="BW7" s="378"/>
      <c r="BX7" s="378"/>
      <c r="BY7" s="378"/>
      <c r="BZ7" s="378"/>
      <c r="CA7" s="378"/>
      <c r="CB7" s="378"/>
      <c r="CC7" s="379"/>
      <c r="CD7" s="380" t="s">
        <v>177</v>
      </c>
      <c r="CE7" s="381"/>
      <c r="CF7" s="381"/>
      <c r="CG7" s="381"/>
      <c r="CH7" s="381"/>
      <c r="CI7" s="381"/>
      <c r="CJ7" s="381"/>
      <c r="CK7" s="381"/>
      <c r="CL7" s="381"/>
      <c r="CM7" s="381"/>
      <c r="CN7" s="381"/>
      <c r="CO7" s="381"/>
      <c r="CP7" s="381"/>
      <c r="CQ7" s="381"/>
      <c r="CR7" s="381"/>
      <c r="CS7" s="382"/>
      <c r="CT7" s="377">
        <v>9706071</v>
      </c>
      <c r="CU7" s="378"/>
      <c r="CV7" s="378"/>
      <c r="CW7" s="378"/>
      <c r="CX7" s="378"/>
      <c r="CY7" s="378"/>
      <c r="CZ7" s="378"/>
      <c r="DA7" s="379"/>
      <c r="DB7" s="377">
        <v>9420188</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179</v>
      </c>
      <c r="AN8" s="370"/>
      <c r="AO8" s="370"/>
      <c r="AP8" s="370"/>
      <c r="AQ8" s="370"/>
      <c r="AR8" s="370"/>
      <c r="AS8" s="370"/>
      <c r="AT8" s="371"/>
      <c r="AU8" s="372" t="s">
        <v>61</v>
      </c>
      <c r="AV8" s="373"/>
      <c r="AW8" s="373"/>
      <c r="AX8" s="373"/>
      <c r="AY8" s="374" t="s">
        <v>181</v>
      </c>
      <c r="AZ8" s="375"/>
      <c r="BA8" s="375"/>
      <c r="BB8" s="375"/>
      <c r="BC8" s="375"/>
      <c r="BD8" s="375"/>
      <c r="BE8" s="375"/>
      <c r="BF8" s="375"/>
      <c r="BG8" s="375"/>
      <c r="BH8" s="375"/>
      <c r="BI8" s="375"/>
      <c r="BJ8" s="375"/>
      <c r="BK8" s="375"/>
      <c r="BL8" s="375"/>
      <c r="BM8" s="376"/>
      <c r="BN8" s="377">
        <v>928472</v>
      </c>
      <c r="BO8" s="378"/>
      <c r="BP8" s="378"/>
      <c r="BQ8" s="378"/>
      <c r="BR8" s="378"/>
      <c r="BS8" s="378"/>
      <c r="BT8" s="378"/>
      <c r="BU8" s="379"/>
      <c r="BV8" s="377">
        <v>563486</v>
      </c>
      <c r="BW8" s="378"/>
      <c r="BX8" s="378"/>
      <c r="BY8" s="378"/>
      <c r="BZ8" s="378"/>
      <c r="CA8" s="378"/>
      <c r="CB8" s="378"/>
      <c r="CC8" s="379"/>
      <c r="CD8" s="380" t="s">
        <v>182</v>
      </c>
      <c r="CE8" s="381"/>
      <c r="CF8" s="381"/>
      <c r="CG8" s="381"/>
      <c r="CH8" s="381"/>
      <c r="CI8" s="381"/>
      <c r="CJ8" s="381"/>
      <c r="CK8" s="381"/>
      <c r="CL8" s="381"/>
      <c r="CM8" s="381"/>
      <c r="CN8" s="381"/>
      <c r="CO8" s="381"/>
      <c r="CP8" s="381"/>
      <c r="CQ8" s="381"/>
      <c r="CR8" s="381"/>
      <c r="CS8" s="382"/>
      <c r="CT8" s="389">
        <v>0.33</v>
      </c>
      <c r="CU8" s="390"/>
      <c r="CV8" s="390"/>
      <c r="CW8" s="390"/>
      <c r="CX8" s="390"/>
      <c r="CY8" s="390"/>
      <c r="CZ8" s="390"/>
      <c r="DA8" s="391"/>
      <c r="DB8" s="389">
        <v>0.33</v>
      </c>
      <c r="DC8" s="390"/>
      <c r="DD8" s="390"/>
      <c r="DE8" s="390"/>
      <c r="DF8" s="390"/>
      <c r="DG8" s="390"/>
      <c r="DH8" s="390"/>
      <c r="DI8" s="391"/>
    </row>
    <row r="9" spans="1:119" ht="18.75" customHeight="1" x14ac:dyDescent="0.15">
      <c r="A9" s="2"/>
      <c r="B9" s="351" t="s">
        <v>21</v>
      </c>
      <c r="C9" s="352"/>
      <c r="D9" s="352"/>
      <c r="E9" s="352"/>
      <c r="F9" s="352"/>
      <c r="G9" s="352"/>
      <c r="H9" s="352"/>
      <c r="I9" s="352"/>
      <c r="J9" s="352"/>
      <c r="K9" s="449"/>
      <c r="L9" s="392" t="s">
        <v>11</v>
      </c>
      <c r="M9" s="393"/>
      <c r="N9" s="393"/>
      <c r="O9" s="393"/>
      <c r="P9" s="393"/>
      <c r="Q9" s="394"/>
      <c r="R9" s="395">
        <v>31720</v>
      </c>
      <c r="S9" s="396"/>
      <c r="T9" s="396"/>
      <c r="U9" s="396"/>
      <c r="V9" s="397"/>
      <c r="W9" s="354" t="s">
        <v>183</v>
      </c>
      <c r="X9" s="355"/>
      <c r="Y9" s="355"/>
      <c r="Z9" s="355"/>
      <c r="AA9" s="355"/>
      <c r="AB9" s="355"/>
      <c r="AC9" s="355"/>
      <c r="AD9" s="355"/>
      <c r="AE9" s="355"/>
      <c r="AF9" s="355"/>
      <c r="AG9" s="355"/>
      <c r="AH9" s="355"/>
      <c r="AI9" s="355"/>
      <c r="AJ9" s="355"/>
      <c r="AK9" s="355"/>
      <c r="AL9" s="356"/>
      <c r="AM9" s="369" t="s">
        <v>185</v>
      </c>
      <c r="AN9" s="370"/>
      <c r="AO9" s="370"/>
      <c r="AP9" s="370"/>
      <c r="AQ9" s="370"/>
      <c r="AR9" s="370"/>
      <c r="AS9" s="370"/>
      <c r="AT9" s="371"/>
      <c r="AU9" s="372" t="s">
        <v>61</v>
      </c>
      <c r="AV9" s="373"/>
      <c r="AW9" s="373"/>
      <c r="AX9" s="373"/>
      <c r="AY9" s="374" t="s">
        <v>59</v>
      </c>
      <c r="AZ9" s="375"/>
      <c r="BA9" s="375"/>
      <c r="BB9" s="375"/>
      <c r="BC9" s="375"/>
      <c r="BD9" s="375"/>
      <c r="BE9" s="375"/>
      <c r="BF9" s="375"/>
      <c r="BG9" s="375"/>
      <c r="BH9" s="375"/>
      <c r="BI9" s="375"/>
      <c r="BJ9" s="375"/>
      <c r="BK9" s="375"/>
      <c r="BL9" s="375"/>
      <c r="BM9" s="376"/>
      <c r="BN9" s="377">
        <v>364986</v>
      </c>
      <c r="BO9" s="378"/>
      <c r="BP9" s="378"/>
      <c r="BQ9" s="378"/>
      <c r="BR9" s="378"/>
      <c r="BS9" s="378"/>
      <c r="BT9" s="378"/>
      <c r="BU9" s="379"/>
      <c r="BV9" s="377">
        <v>-159746</v>
      </c>
      <c r="BW9" s="378"/>
      <c r="BX9" s="378"/>
      <c r="BY9" s="378"/>
      <c r="BZ9" s="378"/>
      <c r="CA9" s="378"/>
      <c r="CB9" s="378"/>
      <c r="CC9" s="379"/>
      <c r="CD9" s="380" t="s">
        <v>63</v>
      </c>
      <c r="CE9" s="381"/>
      <c r="CF9" s="381"/>
      <c r="CG9" s="381"/>
      <c r="CH9" s="381"/>
      <c r="CI9" s="381"/>
      <c r="CJ9" s="381"/>
      <c r="CK9" s="381"/>
      <c r="CL9" s="381"/>
      <c r="CM9" s="381"/>
      <c r="CN9" s="381"/>
      <c r="CO9" s="381"/>
      <c r="CP9" s="381"/>
      <c r="CQ9" s="381"/>
      <c r="CR9" s="381"/>
      <c r="CS9" s="382"/>
      <c r="CT9" s="383">
        <v>14.3</v>
      </c>
      <c r="CU9" s="384"/>
      <c r="CV9" s="384"/>
      <c r="CW9" s="384"/>
      <c r="CX9" s="384"/>
      <c r="CY9" s="384"/>
      <c r="CZ9" s="384"/>
      <c r="DA9" s="385"/>
      <c r="DB9" s="383">
        <v>15.7</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187</v>
      </c>
      <c r="M10" s="370"/>
      <c r="N10" s="370"/>
      <c r="O10" s="370"/>
      <c r="P10" s="370"/>
      <c r="Q10" s="371"/>
      <c r="R10" s="399">
        <v>33083</v>
      </c>
      <c r="S10" s="400"/>
      <c r="T10" s="400"/>
      <c r="U10" s="400"/>
      <c r="V10" s="401"/>
      <c r="W10" s="507"/>
      <c r="X10" s="487"/>
      <c r="Y10" s="487"/>
      <c r="Z10" s="487"/>
      <c r="AA10" s="487"/>
      <c r="AB10" s="487"/>
      <c r="AC10" s="487"/>
      <c r="AD10" s="487"/>
      <c r="AE10" s="487"/>
      <c r="AF10" s="487"/>
      <c r="AG10" s="487"/>
      <c r="AH10" s="487"/>
      <c r="AI10" s="487"/>
      <c r="AJ10" s="487"/>
      <c r="AK10" s="487"/>
      <c r="AL10" s="510"/>
      <c r="AM10" s="369" t="s">
        <v>189</v>
      </c>
      <c r="AN10" s="370"/>
      <c r="AO10" s="370"/>
      <c r="AP10" s="370"/>
      <c r="AQ10" s="370"/>
      <c r="AR10" s="370"/>
      <c r="AS10" s="370"/>
      <c r="AT10" s="371"/>
      <c r="AU10" s="372" t="s">
        <v>61</v>
      </c>
      <c r="AV10" s="373"/>
      <c r="AW10" s="373"/>
      <c r="AX10" s="373"/>
      <c r="AY10" s="374" t="s">
        <v>191</v>
      </c>
      <c r="AZ10" s="375"/>
      <c r="BA10" s="375"/>
      <c r="BB10" s="375"/>
      <c r="BC10" s="375"/>
      <c r="BD10" s="375"/>
      <c r="BE10" s="375"/>
      <c r="BF10" s="375"/>
      <c r="BG10" s="375"/>
      <c r="BH10" s="375"/>
      <c r="BI10" s="375"/>
      <c r="BJ10" s="375"/>
      <c r="BK10" s="375"/>
      <c r="BL10" s="375"/>
      <c r="BM10" s="376"/>
      <c r="BN10" s="377">
        <v>653711</v>
      </c>
      <c r="BO10" s="378"/>
      <c r="BP10" s="378"/>
      <c r="BQ10" s="378"/>
      <c r="BR10" s="378"/>
      <c r="BS10" s="378"/>
      <c r="BT10" s="378"/>
      <c r="BU10" s="379"/>
      <c r="BV10" s="377">
        <v>453994</v>
      </c>
      <c r="BW10" s="378"/>
      <c r="BX10" s="378"/>
      <c r="BY10" s="378"/>
      <c r="BZ10" s="378"/>
      <c r="CA10" s="378"/>
      <c r="CB10" s="378"/>
      <c r="CC10" s="379"/>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194</v>
      </c>
      <c r="M11" s="403"/>
      <c r="N11" s="403"/>
      <c r="O11" s="403"/>
      <c r="P11" s="403"/>
      <c r="Q11" s="404"/>
      <c r="R11" s="405" t="s">
        <v>196</v>
      </c>
      <c r="S11" s="406"/>
      <c r="T11" s="406"/>
      <c r="U11" s="406"/>
      <c r="V11" s="407"/>
      <c r="W11" s="507"/>
      <c r="X11" s="487"/>
      <c r="Y11" s="487"/>
      <c r="Z11" s="487"/>
      <c r="AA11" s="487"/>
      <c r="AB11" s="487"/>
      <c r="AC11" s="487"/>
      <c r="AD11" s="487"/>
      <c r="AE11" s="487"/>
      <c r="AF11" s="487"/>
      <c r="AG11" s="487"/>
      <c r="AH11" s="487"/>
      <c r="AI11" s="487"/>
      <c r="AJ11" s="487"/>
      <c r="AK11" s="487"/>
      <c r="AL11" s="510"/>
      <c r="AM11" s="369" t="s">
        <v>197</v>
      </c>
      <c r="AN11" s="370"/>
      <c r="AO11" s="370"/>
      <c r="AP11" s="370"/>
      <c r="AQ11" s="370"/>
      <c r="AR11" s="370"/>
      <c r="AS11" s="370"/>
      <c r="AT11" s="371"/>
      <c r="AU11" s="372" t="s">
        <v>61</v>
      </c>
      <c r="AV11" s="373"/>
      <c r="AW11" s="373"/>
      <c r="AX11" s="373"/>
      <c r="AY11" s="374" t="s">
        <v>198</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46004</v>
      </c>
      <c r="BW11" s="378"/>
      <c r="BX11" s="378"/>
      <c r="BY11" s="378"/>
      <c r="BZ11" s="378"/>
      <c r="CA11" s="378"/>
      <c r="CB11" s="378"/>
      <c r="CC11" s="379"/>
      <c r="CD11" s="380" t="s">
        <v>201</v>
      </c>
      <c r="CE11" s="381"/>
      <c r="CF11" s="381"/>
      <c r="CG11" s="381"/>
      <c r="CH11" s="381"/>
      <c r="CI11" s="381"/>
      <c r="CJ11" s="381"/>
      <c r="CK11" s="381"/>
      <c r="CL11" s="381"/>
      <c r="CM11" s="381"/>
      <c r="CN11" s="381"/>
      <c r="CO11" s="381"/>
      <c r="CP11" s="381"/>
      <c r="CQ11" s="381"/>
      <c r="CR11" s="381"/>
      <c r="CS11" s="382"/>
      <c r="CT11" s="389" t="s">
        <v>202</v>
      </c>
      <c r="CU11" s="390"/>
      <c r="CV11" s="390"/>
      <c r="CW11" s="390"/>
      <c r="CX11" s="390"/>
      <c r="CY11" s="390"/>
      <c r="CZ11" s="390"/>
      <c r="DA11" s="391"/>
      <c r="DB11" s="389" t="s">
        <v>202</v>
      </c>
      <c r="DC11" s="390"/>
      <c r="DD11" s="390"/>
      <c r="DE11" s="390"/>
      <c r="DF11" s="390"/>
      <c r="DG11" s="390"/>
      <c r="DH11" s="390"/>
      <c r="DI11" s="391"/>
    </row>
    <row r="12" spans="1:119" ht="18.75" customHeight="1" x14ac:dyDescent="0.15">
      <c r="A12" s="2"/>
      <c r="B12" s="534" t="s">
        <v>203</v>
      </c>
      <c r="C12" s="535"/>
      <c r="D12" s="535"/>
      <c r="E12" s="535"/>
      <c r="F12" s="535"/>
      <c r="G12" s="535"/>
      <c r="H12" s="535"/>
      <c r="I12" s="535"/>
      <c r="J12" s="535"/>
      <c r="K12" s="536"/>
      <c r="L12" s="408" t="s">
        <v>205</v>
      </c>
      <c r="M12" s="409"/>
      <c r="N12" s="409"/>
      <c r="O12" s="409"/>
      <c r="P12" s="409"/>
      <c r="Q12" s="410"/>
      <c r="R12" s="411">
        <v>32287</v>
      </c>
      <c r="S12" s="412"/>
      <c r="T12" s="412"/>
      <c r="U12" s="412"/>
      <c r="V12" s="413"/>
      <c r="W12" s="414" t="s">
        <v>5</v>
      </c>
      <c r="X12" s="373"/>
      <c r="Y12" s="373"/>
      <c r="Z12" s="373"/>
      <c r="AA12" s="373"/>
      <c r="AB12" s="415"/>
      <c r="AC12" s="416" t="s">
        <v>206</v>
      </c>
      <c r="AD12" s="417"/>
      <c r="AE12" s="417"/>
      <c r="AF12" s="417"/>
      <c r="AG12" s="418"/>
      <c r="AH12" s="416" t="s">
        <v>209</v>
      </c>
      <c r="AI12" s="417"/>
      <c r="AJ12" s="417"/>
      <c r="AK12" s="417"/>
      <c r="AL12" s="419"/>
      <c r="AM12" s="369" t="s">
        <v>212</v>
      </c>
      <c r="AN12" s="370"/>
      <c r="AO12" s="370"/>
      <c r="AP12" s="370"/>
      <c r="AQ12" s="370"/>
      <c r="AR12" s="370"/>
      <c r="AS12" s="370"/>
      <c r="AT12" s="371"/>
      <c r="AU12" s="372" t="s">
        <v>61</v>
      </c>
      <c r="AV12" s="373"/>
      <c r="AW12" s="373"/>
      <c r="AX12" s="373"/>
      <c r="AY12" s="374" t="s">
        <v>214</v>
      </c>
      <c r="AZ12" s="375"/>
      <c r="BA12" s="375"/>
      <c r="BB12" s="375"/>
      <c r="BC12" s="375"/>
      <c r="BD12" s="375"/>
      <c r="BE12" s="375"/>
      <c r="BF12" s="375"/>
      <c r="BG12" s="375"/>
      <c r="BH12" s="375"/>
      <c r="BI12" s="375"/>
      <c r="BJ12" s="375"/>
      <c r="BK12" s="375"/>
      <c r="BL12" s="375"/>
      <c r="BM12" s="376"/>
      <c r="BN12" s="377">
        <v>1150000</v>
      </c>
      <c r="BO12" s="378"/>
      <c r="BP12" s="378"/>
      <c r="BQ12" s="378"/>
      <c r="BR12" s="378"/>
      <c r="BS12" s="378"/>
      <c r="BT12" s="378"/>
      <c r="BU12" s="379"/>
      <c r="BV12" s="377">
        <v>861254</v>
      </c>
      <c r="BW12" s="378"/>
      <c r="BX12" s="378"/>
      <c r="BY12" s="378"/>
      <c r="BZ12" s="378"/>
      <c r="CA12" s="378"/>
      <c r="CB12" s="378"/>
      <c r="CC12" s="379"/>
      <c r="CD12" s="380" t="s">
        <v>216</v>
      </c>
      <c r="CE12" s="381"/>
      <c r="CF12" s="381"/>
      <c r="CG12" s="381"/>
      <c r="CH12" s="381"/>
      <c r="CI12" s="381"/>
      <c r="CJ12" s="381"/>
      <c r="CK12" s="381"/>
      <c r="CL12" s="381"/>
      <c r="CM12" s="381"/>
      <c r="CN12" s="381"/>
      <c r="CO12" s="381"/>
      <c r="CP12" s="381"/>
      <c r="CQ12" s="381"/>
      <c r="CR12" s="381"/>
      <c r="CS12" s="382"/>
      <c r="CT12" s="389" t="s">
        <v>202</v>
      </c>
      <c r="CU12" s="390"/>
      <c r="CV12" s="390"/>
      <c r="CW12" s="390"/>
      <c r="CX12" s="390"/>
      <c r="CY12" s="390"/>
      <c r="CZ12" s="390"/>
      <c r="DA12" s="391"/>
      <c r="DB12" s="389" t="s">
        <v>202</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217</v>
      </c>
      <c r="N13" s="421"/>
      <c r="O13" s="421"/>
      <c r="P13" s="421"/>
      <c r="Q13" s="422"/>
      <c r="R13" s="423">
        <v>32206</v>
      </c>
      <c r="S13" s="424"/>
      <c r="T13" s="424"/>
      <c r="U13" s="424"/>
      <c r="V13" s="425"/>
      <c r="W13" s="522" t="s">
        <v>149</v>
      </c>
      <c r="X13" s="523"/>
      <c r="Y13" s="523"/>
      <c r="Z13" s="523"/>
      <c r="AA13" s="523"/>
      <c r="AB13" s="513"/>
      <c r="AC13" s="399">
        <v>933</v>
      </c>
      <c r="AD13" s="400"/>
      <c r="AE13" s="400"/>
      <c r="AF13" s="400"/>
      <c r="AG13" s="426"/>
      <c r="AH13" s="399">
        <v>1035</v>
      </c>
      <c r="AI13" s="400"/>
      <c r="AJ13" s="400"/>
      <c r="AK13" s="400"/>
      <c r="AL13" s="401"/>
      <c r="AM13" s="369" t="s">
        <v>219</v>
      </c>
      <c r="AN13" s="370"/>
      <c r="AO13" s="370"/>
      <c r="AP13" s="370"/>
      <c r="AQ13" s="370"/>
      <c r="AR13" s="370"/>
      <c r="AS13" s="370"/>
      <c r="AT13" s="371"/>
      <c r="AU13" s="372" t="s">
        <v>221</v>
      </c>
      <c r="AV13" s="373"/>
      <c r="AW13" s="373"/>
      <c r="AX13" s="373"/>
      <c r="AY13" s="374" t="s">
        <v>224</v>
      </c>
      <c r="AZ13" s="375"/>
      <c r="BA13" s="375"/>
      <c r="BB13" s="375"/>
      <c r="BC13" s="375"/>
      <c r="BD13" s="375"/>
      <c r="BE13" s="375"/>
      <c r="BF13" s="375"/>
      <c r="BG13" s="375"/>
      <c r="BH13" s="375"/>
      <c r="BI13" s="375"/>
      <c r="BJ13" s="375"/>
      <c r="BK13" s="375"/>
      <c r="BL13" s="375"/>
      <c r="BM13" s="376"/>
      <c r="BN13" s="377">
        <v>-131303</v>
      </c>
      <c r="BO13" s="378"/>
      <c r="BP13" s="378"/>
      <c r="BQ13" s="378"/>
      <c r="BR13" s="378"/>
      <c r="BS13" s="378"/>
      <c r="BT13" s="378"/>
      <c r="BU13" s="379"/>
      <c r="BV13" s="377">
        <v>-521002</v>
      </c>
      <c r="BW13" s="378"/>
      <c r="BX13" s="378"/>
      <c r="BY13" s="378"/>
      <c r="BZ13" s="378"/>
      <c r="CA13" s="378"/>
      <c r="CB13" s="378"/>
      <c r="CC13" s="379"/>
      <c r="CD13" s="380" t="s">
        <v>226</v>
      </c>
      <c r="CE13" s="381"/>
      <c r="CF13" s="381"/>
      <c r="CG13" s="381"/>
      <c r="CH13" s="381"/>
      <c r="CI13" s="381"/>
      <c r="CJ13" s="381"/>
      <c r="CK13" s="381"/>
      <c r="CL13" s="381"/>
      <c r="CM13" s="381"/>
      <c r="CN13" s="381"/>
      <c r="CO13" s="381"/>
      <c r="CP13" s="381"/>
      <c r="CQ13" s="381"/>
      <c r="CR13" s="381"/>
      <c r="CS13" s="382"/>
      <c r="CT13" s="383">
        <v>6.8</v>
      </c>
      <c r="CU13" s="384"/>
      <c r="CV13" s="384"/>
      <c r="CW13" s="384"/>
      <c r="CX13" s="384"/>
      <c r="CY13" s="384"/>
      <c r="CZ13" s="384"/>
      <c r="DA13" s="385"/>
      <c r="DB13" s="383">
        <v>6.9</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227</v>
      </c>
      <c r="M14" s="428"/>
      <c r="N14" s="428"/>
      <c r="O14" s="428"/>
      <c r="P14" s="428"/>
      <c r="Q14" s="429"/>
      <c r="R14" s="423">
        <v>32585</v>
      </c>
      <c r="S14" s="424"/>
      <c r="T14" s="424"/>
      <c r="U14" s="424"/>
      <c r="V14" s="425"/>
      <c r="W14" s="508"/>
      <c r="X14" s="509"/>
      <c r="Y14" s="509"/>
      <c r="Z14" s="509"/>
      <c r="AA14" s="509"/>
      <c r="AB14" s="499"/>
      <c r="AC14" s="430">
        <v>6.2</v>
      </c>
      <c r="AD14" s="431"/>
      <c r="AE14" s="431"/>
      <c r="AF14" s="431"/>
      <c r="AG14" s="432"/>
      <c r="AH14" s="430">
        <v>6.7</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228</v>
      </c>
      <c r="CE14" s="435"/>
      <c r="CF14" s="435"/>
      <c r="CG14" s="435"/>
      <c r="CH14" s="435"/>
      <c r="CI14" s="435"/>
      <c r="CJ14" s="435"/>
      <c r="CK14" s="435"/>
      <c r="CL14" s="435"/>
      <c r="CM14" s="435"/>
      <c r="CN14" s="435"/>
      <c r="CO14" s="435"/>
      <c r="CP14" s="435"/>
      <c r="CQ14" s="435"/>
      <c r="CR14" s="435"/>
      <c r="CS14" s="436"/>
      <c r="CT14" s="437">
        <v>66</v>
      </c>
      <c r="CU14" s="438"/>
      <c r="CV14" s="438"/>
      <c r="CW14" s="438"/>
      <c r="CX14" s="438"/>
      <c r="CY14" s="438"/>
      <c r="CZ14" s="438"/>
      <c r="DA14" s="439"/>
      <c r="DB14" s="437">
        <v>60</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217</v>
      </c>
      <c r="N15" s="421"/>
      <c r="O15" s="421"/>
      <c r="P15" s="421"/>
      <c r="Q15" s="422"/>
      <c r="R15" s="423">
        <v>32492</v>
      </c>
      <c r="S15" s="424"/>
      <c r="T15" s="424"/>
      <c r="U15" s="424"/>
      <c r="V15" s="425"/>
      <c r="W15" s="522" t="s">
        <v>7</v>
      </c>
      <c r="X15" s="523"/>
      <c r="Y15" s="523"/>
      <c r="Z15" s="523"/>
      <c r="AA15" s="523"/>
      <c r="AB15" s="513"/>
      <c r="AC15" s="399">
        <v>4068</v>
      </c>
      <c r="AD15" s="400"/>
      <c r="AE15" s="400"/>
      <c r="AF15" s="400"/>
      <c r="AG15" s="426"/>
      <c r="AH15" s="399">
        <v>4243</v>
      </c>
      <c r="AI15" s="400"/>
      <c r="AJ15" s="400"/>
      <c r="AK15" s="400"/>
      <c r="AL15" s="401"/>
      <c r="AM15" s="369"/>
      <c r="AN15" s="370"/>
      <c r="AO15" s="370"/>
      <c r="AP15" s="370"/>
      <c r="AQ15" s="370"/>
      <c r="AR15" s="370"/>
      <c r="AS15" s="370"/>
      <c r="AT15" s="371"/>
      <c r="AU15" s="372"/>
      <c r="AV15" s="373"/>
      <c r="AW15" s="373"/>
      <c r="AX15" s="373"/>
      <c r="AY15" s="357" t="s">
        <v>231</v>
      </c>
      <c r="AZ15" s="358"/>
      <c r="BA15" s="358"/>
      <c r="BB15" s="358"/>
      <c r="BC15" s="358"/>
      <c r="BD15" s="358"/>
      <c r="BE15" s="358"/>
      <c r="BF15" s="358"/>
      <c r="BG15" s="358"/>
      <c r="BH15" s="358"/>
      <c r="BI15" s="358"/>
      <c r="BJ15" s="358"/>
      <c r="BK15" s="358"/>
      <c r="BL15" s="358"/>
      <c r="BM15" s="359"/>
      <c r="BN15" s="360">
        <v>2904212</v>
      </c>
      <c r="BO15" s="361"/>
      <c r="BP15" s="361"/>
      <c r="BQ15" s="361"/>
      <c r="BR15" s="361"/>
      <c r="BS15" s="361"/>
      <c r="BT15" s="361"/>
      <c r="BU15" s="362"/>
      <c r="BV15" s="360">
        <v>2741300</v>
      </c>
      <c r="BW15" s="361"/>
      <c r="BX15" s="361"/>
      <c r="BY15" s="361"/>
      <c r="BZ15" s="361"/>
      <c r="CA15" s="361"/>
      <c r="CB15" s="361"/>
      <c r="CC15" s="362"/>
      <c r="CD15" s="363" t="s">
        <v>218</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45</v>
      </c>
      <c r="M16" s="440"/>
      <c r="N16" s="440"/>
      <c r="O16" s="440"/>
      <c r="P16" s="440"/>
      <c r="Q16" s="441"/>
      <c r="R16" s="442" t="s">
        <v>233</v>
      </c>
      <c r="S16" s="443"/>
      <c r="T16" s="443"/>
      <c r="U16" s="443"/>
      <c r="V16" s="444"/>
      <c r="W16" s="508"/>
      <c r="X16" s="509"/>
      <c r="Y16" s="509"/>
      <c r="Z16" s="509"/>
      <c r="AA16" s="509"/>
      <c r="AB16" s="499"/>
      <c r="AC16" s="430">
        <v>26.9</v>
      </c>
      <c r="AD16" s="431"/>
      <c r="AE16" s="431"/>
      <c r="AF16" s="431"/>
      <c r="AG16" s="432"/>
      <c r="AH16" s="430">
        <v>27.4</v>
      </c>
      <c r="AI16" s="431"/>
      <c r="AJ16" s="431"/>
      <c r="AK16" s="431"/>
      <c r="AL16" s="433"/>
      <c r="AM16" s="369"/>
      <c r="AN16" s="370"/>
      <c r="AO16" s="370"/>
      <c r="AP16" s="370"/>
      <c r="AQ16" s="370"/>
      <c r="AR16" s="370"/>
      <c r="AS16" s="370"/>
      <c r="AT16" s="371"/>
      <c r="AU16" s="372"/>
      <c r="AV16" s="373"/>
      <c r="AW16" s="373"/>
      <c r="AX16" s="373"/>
      <c r="AY16" s="374" t="s">
        <v>108</v>
      </c>
      <c r="AZ16" s="375"/>
      <c r="BA16" s="375"/>
      <c r="BB16" s="375"/>
      <c r="BC16" s="375"/>
      <c r="BD16" s="375"/>
      <c r="BE16" s="375"/>
      <c r="BF16" s="375"/>
      <c r="BG16" s="375"/>
      <c r="BH16" s="375"/>
      <c r="BI16" s="375"/>
      <c r="BJ16" s="375"/>
      <c r="BK16" s="375"/>
      <c r="BL16" s="375"/>
      <c r="BM16" s="376"/>
      <c r="BN16" s="377">
        <v>8690941</v>
      </c>
      <c r="BO16" s="378"/>
      <c r="BP16" s="378"/>
      <c r="BQ16" s="378"/>
      <c r="BR16" s="378"/>
      <c r="BS16" s="378"/>
      <c r="BT16" s="378"/>
      <c r="BU16" s="379"/>
      <c r="BV16" s="377">
        <v>8356688</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101</v>
      </c>
      <c r="N17" s="446"/>
      <c r="O17" s="446"/>
      <c r="P17" s="446"/>
      <c r="Q17" s="447"/>
      <c r="R17" s="442" t="s">
        <v>233</v>
      </c>
      <c r="S17" s="443"/>
      <c r="T17" s="443"/>
      <c r="U17" s="443"/>
      <c r="V17" s="444"/>
      <c r="W17" s="522" t="s">
        <v>93</v>
      </c>
      <c r="X17" s="523"/>
      <c r="Y17" s="523"/>
      <c r="Z17" s="523"/>
      <c r="AA17" s="523"/>
      <c r="AB17" s="513"/>
      <c r="AC17" s="399">
        <v>10137</v>
      </c>
      <c r="AD17" s="400"/>
      <c r="AE17" s="400"/>
      <c r="AF17" s="400"/>
      <c r="AG17" s="426"/>
      <c r="AH17" s="399">
        <v>10195</v>
      </c>
      <c r="AI17" s="400"/>
      <c r="AJ17" s="400"/>
      <c r="AK17" s="400"/>
      <c r="AL17" s="401"/>
      <c r="AM17" s="369"/>
      <c r="AN17" s="370"/>
      <c r="AO17" s="370"/>
      <c r="AP17" s="370"/>
      <c r="AQ17" s="370"/>
      <c r="AR17" s="370"/>
      <c r="AS17" s="370"/>
      <c r="AT17" s="371"/>
      <c r="AU17" s="372"/>
      <c r="AV17" s="373"/>
      <c r="AW17" s="373"/>
      <c r="AX17" s="373"/>
      <c r="AY17" s="374" t="s">
        <v>236</v>
      </c>
      <c r="AZ17" s="375"/>
      <c r="BA17" s="375"/>
      <c r="BB17" s="375"/>
      <c r="BC17" s="375"/>
      <c r="BD17" s="375"/>
      <c r="BE17" s="375"/>
      <c r="BF17" s="375"/>
      <c r="BG17" s="375"/>
      <c r="BH17" s="375"/>
      <c r="BI17" s="375"/>
      <c r="BJ17" s="375"/>
      <c r="BK17" s="375"/>
      <c r="BL17" s="375"/>
      <c r="BM17" s="376"/>
      <c r="BN17" s="377">
        <v>3590238</v>
      </c>
      <c r="BO17" s="378"/>
      <c r="BP17" s="378"/>
      <c r="BQ17" s="378"/>
      <c r="BR17" s="378"/>
      <c r="BS17" s="378"/>
      <c r="BT17" s="378"/>
      <c r="BU17" s="379"/>
      <c r="BV17" s="377">
        <v>3427206</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237</v>
      </c>
      <c r="C18" s="449"/>
      <c r="D18" s="449"/>
      <c r="E18" s="450"/>
      <c r="F18" s="450"/>
      <c r="G18" s="450"/>
      <c r="H18" s="450"/>
      <c r="I18" s="450"/>
      <c r="J18" s="450"/>
      <c r="K18" s="450"/>
      <c r="L18" s="451">
        <v>97.72</v>
      </c>
      <c r="M18" s="451"/>
      <c r="N18" s="451"/>
      <c r="O18" s="451"/>
      <c r="P18" s="451"/>
      <c r="Q18" s="451"/>
      <c r="R18" s="452"/>
      <c r="S18" s="452"/>
      <c r="T18" s="452"/>
      <c r="U18" s="452"/>
      <c r="V18" s="453"/>
      <c r="W18" s="524"/>
      <c r="X18" s="525"/>
      <c r="Y18" s="525"/>
      <c r="Z18" s="525"/>
      <c r="AA18" s="525"/>
      <c r="AB18" s="516"/>
      <c r="AC18" s="454">
        <v>67</v>
      </c>
      <c r="AD18" s="455"/>
      <c r="AE18" s="455"/>
      <c r="AF18" s="455"/>
      <c r="AG18" s="456"/>
      <c r="AH18" s="454">
        <v>65.900000000000006</v>
      </c>
      <c r="AI18" s="455"/>
      <c r="AJ18" s="455"/>
      <c r="AK18" s="455"/>
      <c r="AL18" s="457"/>
      <c r="AM18" s="369"/>
      <c r="AN18" s="370"/>
      <c r="AO18" s="370"/>
      <c r="AP18" s="370"/>
      <c r="AQ18" s="370"/>
      <c r="AR18" s="370"/>
      <c r="AS18" s="370"/>
      <c r="AT18" s="371"/>
      <c r="AU18" s="372"/>
      <c r="AV18" s="373"/>
      <c r="AW18" s="373"/>
      <c r="AX18" s="373"/>
      <c r="AY18" s="374" t="s">
        <v>239</v>
      </c>
      <c r="AZ18" s="375"/>
      <c r="BA18" s="375"/>
      <c r="BB18" s="375"/>
      <c r="BC18" s="375"/>
      <c r="BD18" s="375"/>
      <c r="BE18" s="375"/>
      <c r="BF18" s="375"/>
      <c r="BG18" s="375"/>
      <c r="BH18" s="375"/>
      <c r="BI18" s="375"/>
      <c r="BJ18" s="375"/>
      <c r="BK18" s="375"/>
      <c r="BL18" s="375"/>
      <c r="BM18" s="376"/>
      <c r="BN18" s="377">
        <v>9336791</v>
      </c>
      <c r="BO18" s="378"/>
      <c r="BP18" s="378"/>
      <c r="BQ18" s="378"/>
      <c r="BR18" s="378"/>
      <c r="BS18" s="378"/>
      <c r="BT18" s="378"/>
      <c r="BU18" s="379"/>
      <c r="BV18" s="377">
        <v>9275053</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67</v>
      </c>
      <c r="C19" s="449"/>
      <c r="D19" s="449"/>
      <c r="E19" s="450"/>
      <c r="F19" s="450"/>
      <c r="G19" s="450"/>
      <c r="H19" s="450"/>
      <c r="I19" s="450"/>
      <c r="J19" s="450"/>
      <c r="K19" s="450"/>
      <c r="L19" s="458">
        <v>325</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241</v>
      </c>
      <c r="AZ19" s="375"/>
      <c r="BA19" s="375"/>
      <c r="BB19" s="375"/>
      <c r="BC19" s="375"/>
      <c r="BD19" s="375"/>
      <c r="BE19" s="375"/>
      <c r="BF19" s="375"/>
      <c r="BG19" s="375"/>
      <c r="BH19" s="375"/>
      <c r="BI19" s="375"/>
      <c r="BJ19" s="375"/>
      <c r="BK19" s="375"/>
      <c r="BL19" s="375"/>
      <c r="BM19" s="376"/>
      <c r="BN19" s="377">
        <v>12886950</v>
      </c>
      <c r="BO19" s="378"/>
      <c r="BP19" s="378"/>
      <c r="BQ19" s="378"/>
      <c r="BR19" s="378"/>
      <c r="BS19" s="378"/>
      <c r="BT19" s="378"/>
      <c r="BU19" s="379"/>
      <c r="BV19" s="377">
        <v>11720740</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244</v>
      </c>
      <c r="C20" s="449"/>
      <c r="D20" s="449"/>
      <c r="E20" s="450"/>
      <c r="F20" s="450"/>
      <c r="G20" s="450"/>
      <c r="H20" s="450"/>
      <c r="I20" s="450"/>
      <c r="J20" s="450"/>
      <c r="K20" s="450"/>
      <c r="L20" s="458">
        <v>12287</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246</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247</v>
      </c>
      <c r="C22" s="569"/>
      <c r="D22" s="570"/>
      <c r="E22" s="518" t="s">
        <v>5</v>
      </c>
      <c r="F22" s="523"/>
      <c r="G22" s="523"/>
      <c r="H22" s="523"/>
      <c r="I22" s="523"/>
      <c r="J22" s="523"/>
      <c r="K22" s="513"/>
      <c r="L22" s="518" t="s">
        <v>249</v>
      </c>
      <c r="M22" s="523"/>
      <c r="N22" s="523"/>
      <c r="O22" s="523"/>
      <c r="P22" s="513"/>
      <c r="Q22" s="545" t="s">
        <v>250</v>
      </c>
      <c r="R22" s="546"/>
      <c r="S22" s="546"/>
      <c r="T22" s="546"/>
      <c r="U22" s="546"/>
      <c r="V22" s="547"/>
      <c r="W22" s="577" t="s">
        <v>252</v>
      </c>
      <c r="X22" s="569"/>
      <c r="Y22" s="570"/>
      <c r="Z22" s="518" t="s">
        <v>5</v>
      </c>
      <c r="AA22" s="523"/>
      <c r="AB22" s="523"/>
      <c r="AC22" s="523"/>
      <c r="AD22" s="523"/>
      <c r="AE22" s="523"/>
      <c r="AF22" s="523"/>
      <c r="AG22" s="513"/>
      <c r="AH22" s="551" t="s">
        <v>186</v>
      </c>
      <c r="AI22" s="523"/>
      <c r="AJ22" s="523"/>
      <c r="AK22" s="523"/>
      <c r="AL22" s="513"/>
      <c r="AM22" s="551" t="s">
        <v>254</v>
      </c>
      <c r="AN22" s="552"/>
      <c r="AO22" s="552"/>
      <c r="AP22" s="552"/>
      <c r="AQ22" s="552"/>
      <c r="AR22" s="553"/>
      <c r="AS22" s="545" t="s">
        <v>250</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255</v>
      </c>
      <c r="AZ23" s="358"/>
      <c r="BA23" s="358"/>
      <c r="BB23" s="358"/>
      <c r="BC23" s="358"/>
      <c r="BD23" s="358"/>
      <c r="BE23" s="358"/>
      <c r="BF23" s="358"/>
      <c r="BG23" s="358"/>
      <c r="BH23" s="358"/>
      <c r="BI23" s="358"/>
      <c r="BJ23" s="358"/>
      <c r="BK23" s="358"/>
      <c r="BL23" s="358"/>
      <c r="BM23" s="359"/>
      <c r="BN23" s="377">
        <v>19034720</v>
      </c>
      <c r="BO23" s="378"/>
      <c r="BP23" s="378"/>
      <c r="BQ23" s="378"/>
      <c r="BR23" s="378"/>
      <c r="BS23" s="378"/>
      <c r="BT23" s="378"/>
      <c r="BU23" s="379"/>
      <c r="BV23" s="377">
        <v>18634765</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258</v>
      </c>
      <c r="F24" s="370"/>
      <c r="G24" s="370"/>
      <c r="H24" s="370"/>
      <c r="I24" s="370"/>
      <c r="J24" s="370"/>
      <c r="K24" s="371"/>
      <c r="L24" s="399">
        <v>1</v>
      </c>
      <c r="M24" s="400"/>
      <c r="N24" s="400"/>
      <c r="O24" s="400"/>
      <c r="P24" s="426"/>
      <c r="Q24" s="399">
        <v>8600</v>
      </c>
      <c r="R24" s="400"/>
      <c r="S24" s="400"/>
      <c r="T24" s="400"/>
      <c r="U24" s="400"/>
      <c r="V24" s="426"/>
      <c r="W24" s="578"/>
      <c r="X24" s="572"/>
      <c r="Y24" s="573"/>
      <c r="Z24" s="398" t="s">
        <v>260</v>
      </c>
      <c r="AA24" s="370"/>
      <c r="AB24" s="370"/>
      <c r="AC24" s="370"/>
      <c r="AD24" s="370"/>
      <c r="AE24" s="370"/>
      <c r="AF24" s="370"/>
      <c r="AG24" s="371"/>
      <c r="AH24" s="399">
        <v>254</v>
      </c>
      <c r="AI24" s="400"/>
      <c r="AJ24" s="400"/>
      <c r="AK24" s="400"/>
      <c r="AL24" s="426"/>
      <c r="AM24" s="399">
        <v>743712</v>
      </c>
      <c r="AN24" s="400"/>
      <c r="AO24" s="400"/>
      <c r="AP24" s="400"/>
      <c r="AQ24" s="400"/>
      <c r="AR24" s="426"/>
      <c r="AS24" s="399">
        <v>2928</v>
      </c>
      <c r="AT24" s="400"/>
      <c r="AU24" s="400"/>
      <c r="AV24" s="400"/>
      <c r="AW24" s="400"/>
      <c r="AX24" s="401"/>
      <c r="AY24" s="472" t="s">
        <v>261</v>
      </c>
      <c r="AZ24" s="473"/>
      <c r="BA24" s="473"/>
      <c r="BB24" s="473"/>
      <c r="BC24" s="473"/>
      <c r="BD24" s="473"/>
      <c r="BE24" s="473"/>
      <c r="BF24" s="473"/>
      <c r="BG24" s="473"/>
      <c r="BH24" s="473"/>
      <c r="BI24" s="473"/>
      <c r="BJ24" s="473"/>
      <c r="BK24" s="473"/>
      <c r="BL24" s="473"/>
      <c r="BM24" s="474"/>
      <c r="BN24" s="377">
        <v>5200535</v>
      </c>
      <c r="BO24" s="378"/>
      <c r="BP24" s="378"/>
      <c r="BQ24" s="378"/>
      <c r="BR24" s="378"/>
      <c r="BS24" s="378"/>
      <c r="BT24" s="378"/>
      <c r="BU24" s="379"/>
      <c r="BV24" s="377">
        <v>5064497</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262</v>
      </c>
      <c r="F25" s="370"/>
      <c r="G25" s="370"/>
      <c r="H25" s="370"/>
      <c r="I25" s="370"/>
      <c r="J25" s="370"/>
      <c r="K25" s="371"/>
      <c r="L25" s="399">
        <v>1</v>
      </c>
      <c r="M25" s="400"/>
      <c r="N25" s="400"/>
      <c r="O25" s="400"/>
      <c r="P25" s="426"/>
      <c r="Q25" s="399">
        <v>6500</v>
      </c>
      <c r="R25" s="400"/>
      <c r="S25" s="400"/>
      <c r="T25" s="400"/>
      <c r="U25" s="400"/>
      <c r="V25" s="426"/>
      <c r="W25" s="578"/>
      <c r="X25" s="572"/>
      <c r="Y25" s="573"/>
      <c r="Z25" s="398" t="s">
        <v>264</v>
      </c>
      <c r="AA25" s="370"/>
      <c r="AB25" s="370"/>
      <c r="AC25" s="370"/>
      <c r="AD25" s="370"/>
      <c r="AE25" s="370"/>
      <c r="AF25" s="370"/>
      <c r="AG25" s="371"/>
      <c r="AH25" s="399" t="s">
        <v>202</v>
      </c>
      <c r="AI25" s="400"/>
      <c r="AJ25" s="400"/>
      <c r="AK25" s="400"/>
      <c r="AL25" s="426"/>
      <c r="AM25" s="399" t="s">
        <v>202</v>
      </c>
      <c r="AN25" s="400"/>
      <c r="AO25" s="400"/>
      <c r="AP25" s="400"/>
      <c r="AQ25" s="400"/>
      <c r="AR25" s="426"/>
      <c r="AS25" s="399" t="s">
        <v>202</v>
      </c>
      <c r="AT25" s="400"/>
      <c r="AU25" s="400"/>
      <c r="AV25" s="400"/>
      <c r="AW25" s="400"/>
      <c r="AX25" s="401"/>
      <c r="AY25" s="357" t="s">
        <v>37</v>
      </c>
      <c r="AZ25" s="358"/>
      <c r="BA25" s="358"/>
      <c r="BB25" s="358"/>
      <c r="BC25" s="358"/>
      <c r="BD25" s="358"/>
      <c r="BE25" s="358"/>
      <c r="BF25" s="358"/>
      <c r="BG25" s="358"/>
      <c r="BH25" s="358"/>
      <c r="BI25" s="358"/>
      <c r="BJ25" s="358"/>
      <c r="BK25" s="358"/>
      <c r="BL25" s="358"/>
      <c r="BM25" s="359"/>
      <c r="BN25" s="360">
        <v>1906224</v>
      </c>
      <c r="BO25" s="361"/>
      <c r="BP25" s="361"/>
      <c r="BQ25" s="361"/>
      <c r="BR25" s="361"/>
      <c r="BS25" s="361"/>
      <c r="BT25" s="361"/>
      <c r="BU25" s="362"/>
      <c r="BV25" s="360">
        <v>2180846</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265</v>
      </c>
      <c r="F26" s="370"/>
      <c r="G26" s="370"/>
      <c r="H26" s="370"/>
      <c r="I26" s="370"/>
      <c r="J26" s="370"/>
      <c r="K26" s="371"/>
      <c r="L26" s="399">
        <v>1</v>
      </c>
      <c r="M26" s="400"/>
      <c r="N26" s="400"/>
      <c r="O26" s="400"/>
      <c r="P26" s="426"/>
      <c r="Q26" s="399">
        <v>5650</v>
      </c>
      <c r="R26" s="400"/>
      <c r="S26" s="400"/>
      <c r="T26" s="400"/>
      <c r="U26" s="400"/>
      <c r="V26" s="426"/>
      <c r="W26" s="578"/>
      <c r="X26" s="572"/>
      <c r="Y26" s="573"/>
      <c r="Z26" s="398" t="s">
        <v>266</v>
      </c>
      <c r="AA26" s="478"/>
      <c r="AB26" s="478"/>
      <c r="AC26" s="478"/>
      <c r="AD26" s="478"/>
      <c r="AE26" s="478"/>
      <c r="AF26" s="478"/>
      <c r="AG26" s="479"/>
      <c r="AH26" s="399">
        <v>7</v>
      </c>
      <c r="AI26" s="400"/>
      <c r="AJ26" s="400"/>
      <c r="AK26" s="400"/>
      <c r="AL26" s="426"/>
      <c r="AM26" s="399">
        <v>17976</v>
      </c>
      <c r="AN26" s="400"/>
      <c r="AO26" s="400"/>
      <c r="AP26" s="400"/>
      <c r="AQ26" s="400"/>
      <c r="AR26" s="426"/>
      <c r="AS26" s="399">
        <v>2568</v>
      </c>
      <c r="AT26" s="400"/>
      <c r="AU26" s="400"/>
      <c r="AV26" s="400"/>
      <c r="AW26" s="400"/>
      <c r="AX26" s="401"/>
      <c r="AY26" s="380" t="s">
        <v>267</v>
      </c>
      <c r="AZ26" s="381"/>
      <c r="BA26" s="381"/>
      <c r="BB26" s="381"/>
      <c r="BC26" s="381"/>
      <c r="BD26" s="381"/>
      <c r="BE26" s="381"/>
      <c r="BF26" s="381"/>
      <c r="BG26" s="381"/>
      <c r="BH26" s="381"/>
      <c r="BI26" s="381"/>
      <c r="BJ26" s="381"/>
      <c r="BK26" s="381"/>
      <c r="BL26" s="381"/>
      <c r="BM26" s="382"/>
      <c r="BN26" s="377" t="s">
        <v>202</v>
      </c>
      <c r="BO26" s="378"/>
      <c r="BP26" s="378"/>
      <c r="BQ26" s="378"/>
      <c r="BR26" s="378"/>
      <c r="BS26" s="378"/>
      <c r="BT26" s="378"/>
      <c r="BU26" s="379"/>
      <c r="BV26" s="377" t="s">
        <v>202</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268</v>
      </c>
      <c r="F27" s="370"/>
      <c r="G27" s="370"/>
      <c r="H27" s="370"/>
      <c r="I27" s="370"/>
      <c r="J27" s="370"/>
      <c r="K27" s="371"/>
      <c r="L27" s="399">
        <v>1</v>
      </c>
      <c r="M27" s="400"/>
      <c r="N27" s="400"/>
      <c r="O27" s="400"/>
      <c r="P27" s="426"/>
      <c r="Q27" s="399">
        <v>4200</v>
      </c>
      <c r="R27" s="400"/>
      <c r="S27" s="400"/>
      <c r="T27" s="400"/>
      <c r="U27" s="400"/>
      <c r="V27" s="426"/>
      <c r="W27" s="578"/>
      <c r="X27" s="572"/>
      <c r="Y27" s="573"/>
      <c r="Z27" s="398" t="s">
        <v>269</v>
      </c>
      <c r="AA27" s="370"/>
      <c r="AB27" s="370"/>
      <c r="AC27" s="370"/>
      <c r="AD27" s="370"/>
      <c r="AE27" s="370"/>
      <c r="AF27" s="370"/>
      <c r="AG27" s="371"/>
      <c r="AH27" s="399">
        <v>5</v>
      </c>
      <c r="AI27" s="400"/>
      <c r="AJ27" s="400"/>
      <c r="AK27" s="400"/>
      <c r="AL27" s="426"/>
      <c r="AM27" s="399">
        <v>13640</v>
      </c>
      <c r="AN27" s="400"/>
      <c r="AO27" s="400"/>
      <c r="AP27" s="400"/>
      <c r="AQ27" s="400"/>
      <c r="AR27" s="426"/>
      <c r="AS27" s="399">
        <v>2728</v>
      </c>
      <c r="AT27" s="400"/>
      <c r="AU27" s="400"/>
      <c r="AV27" s="400"/>
      <c r="AW27" s="400"/>
      <c r="AX27" s="401"/>
      <c r="AY27" s="434" t="s">
        <v>272</v>
      </c>
      <c r="AZ27" s="435"/>
      <c r="BA27" s="435"/>
      <c r="BB27" s="435"/>
      <c r="BC27" s="435"/>
      <c r="BD27" s="435"/>
      <c r="BE27" s="435"/>
      <c r="BF27" s="435"/>
      <c r="BG27" s="435"/>
      <c r="BH27" s="435"/>
      <c r="BI27" s="435"/>
      <c r="BJ27" s="435"/>
      <c r="BK27" s="435"/>
      <c r="BL27" s="435"/>
      <c r="BM27" s="436"/>
      <c r="BN27" s="475" t="s">
        <v>202</v>
      </c>
      <c r="BO27" s="476"/>
      <c r="BP27" s="476"/>
      <c r="BQ27" s="476"/>
      <c r="BR27" s="476"/>
      <c r="BS27" s="476"/>
      <c r="BT27" s="476"/>
      <c r="BU27" s="477"/>
      <c r="BV27" s="475" t="s">
        <v>202</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273</v>
      </c>
      <c r="F28" s="370"/>
      <c r="G28" s="370"/>
      <c r="H28" s="370"/>
      <c r="I28" s="370"/>
      <c r="J28" s="370"/>
      <c r="K28" s="371"/>
      <c r="L28" s="399">
        <v>1</v>
      </c>
      <c r="M28" s="400"/>
      <c r="N28" s="400"/>
      <c r="O28" s="400"/>
      <c r="P28" s="426"/>
      <c r="Q28" s="399">
        <v>3800</v>
      </c>
      <c r="R28" s="400"/>
      <c r="S28" s="400"/>
      <c r="T28" s="400"/>
      <c r="U28" s="400"/>
      <c r="V28" s="426"/>
      <c r="W28" s="578"/>
      <c r="X28" s="572"/>
      <c r="Y28" s="573"/>
      <c r="Z28" s="398" t="s">
        <v>35</v>
      </c>
      <c r="AA28" s="370"/>
      <c r="AB28" s="370"/>
      <c r="AC28" s="370"/>
      <c r="AD28" s="370"/>
      <c r="AE28" s="370"/>
      <c r="AF28" s="370"/>
      <c r="AG28" s="371"/>
      <c r="AH28" s="399" t="s">
        <v>202</v>
      </c>
      <c r="AI28" s="400"/>
      <c r="AJ28" s="400"/>
      <c r="AK28" s="400"/>
      <c r="AL28" s="426"/>
      <c r="AM28" s="399" t="s">
        <v>202</v>
      </c>
      <c r="AN28" s="400"/>
      <c r="AO28" s="400"/>
      <c r="AP28" s="400"/>
      <c r="AQ28" s="400"/>
      <c r="AR28" s="426"/>
      <c r="AS28" s="399" t="s">
        <v>202</v>
      </c>
      <c r="AT28" s="400"/>
      <c r="AU28" s="400"/>
      <c r="AV28" s="400"/>
      <c r="AW28" s="400"/>
      <c r="AX28" s="401"/>
      <c r="AY28" s="559" t="s">
        <v>274</v>
      </c>
      <c r="AZ28" s="560"/>
      <c r="BA28" s="560"/>
      <c r="BB28" s="561"/>
      <c r="BC28" s="357" t="s">
        <v>100</v>
      </c>
      <c r="BD28" s="358"/>
      <c r="BE28" s="358"/>
      <c r="BF28" s="358"/>
      <c r="BG28" s="358"/>
      <c r="BH28" s="358"/>
      <c r="BI28" s="358"/>
      <c r="BJ28" s="358"/>
      <c r="BK28" s="358"/>
      <c r="BL28" s="358"/>
      <c r="BM28" s="359"/>
      <c r="BN28" s="360">
        <v>1081744</v>
      </c>
      <c r="BO28" s="361"/>
      <c r="BP28" s="361"/>
      <c r="BQ28" s="361"/>
      <c r="BR28" s="361"/>
      <c r="BS28" s="361"/>
      <c r="BT28" s="361"/>
      <c r="BU28" s="362"/>
      <c r="BV28" s="360">
        <v>1578033</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277</v>
      </c>
      <c r="F29" s="370"/>
      <c r="G29" s="370"/>
      <c r="H29" s="370"/>
      <c r="I29" s="370"/>
      <c r="J29" s="370"/>
      <c r="K29" s="371"/>
      <c r="L29" s="399">
        <v>16</v>
      </c>
      <c r="M29" s="400"/>
      <c r="N29" s="400"/>
      <c r="O29" s="400"/>
      <c r="P29" s="426"/>
      <c r="Q29" s="399">
        <v>3600</v>
      </c>
      <c r="R29" s="400"/>
      <c r="S29" s="400"/>
      <c r="T29" s="400"/>
      <c r="U29" s="400"/>
      <c r="V29" s="426"/>
      <c r="W29" s="579"/>
      <c r="X29" s="580"/>
      <c r="Y29" s="581"/>
      <c r="Z29" s="398" t="s">
        <v>279</v>
      </c>
      <c r="AA29" s="370"/>
      <c r="AB29" s="370"/>
      <c r="AC29" s="370"/>
      <c r="AD29" s="370"/>
      <c r="AE29" s="370"/>
      <c r="AF29" s="370"/>
      <c r="AG29" s="371"/>
      <c r="AH29" s="399">
        <v>259</v>
      </c>
      <c r="AI29" s="400"/>
      <c r="AJ29" s="400"/>
      <c r="AK29" s="400"/>
      <c r="AL29" s="426"/>
      <c r="AM29" s="399">
        <v>757352</v>
      </c>
      <c r="AN29" s="400"/>
      <c r="AO29" s="400"/>
      <c r="AP29" s="400"/>
      <c r="AQ29" s="400"/>
      <c r="AR29" s="426"/>
      <c r="AS29" s="399">
        <v>2924</v>
      </c>
      <c r="AT29" s="400"/>
      <c r="AU29" s="400"/>
      <c r="AV29" s="400"/>
      <c r="AW29" s="400"/>
      <c r="AX29" s="401"/>
      <c r="AY29" s="562"/>
      <c r="AZ29" s="563"/>
      <c r="BA29" s="563"/>
      <c r="BB29" s="564"/>
      <c r="BC29" s="374" t="s">
        <v>280</v>
      </c>
      <c r="BD29" s="375"/>
      <c r="BE29" s="375"/>
      <c r="BF29" s="375"/>
      <c r="BG29" s="375"/>
      <c r="BH29" s="375"/>
      <c r="BI29" s="375"/>
      <c r="BJ29" s="375"/>
      <c r="BK29" s="375"/>
      <c r="BL29" s="375"/>
      <c r="BM29" s="376"/>
      <c r="BN29" s="377">
        <v>203</v>
      </c>
      <c r="BO29" s="378"/>
      <c r="BP29" s="378"/>
      <c r="BQ29" s="378"/>
      <c r="BR29" s="378"/>
      <c r="BS29" s="378"/>
      <c r="BT29" s="378"/>
      <c r="BU29" s="379"/>
      <c r="BV29" s="377">
        <v>202</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140</v>
      </c>
      <c r="X30" s="484"/>
      <c r="Y30" s="484"/>
      <c r="Z30" s="484"/>
      <c r="AA30" s="484"/>
      <c r="AB30" s="484"/>
      <c r="AC30" s="484"/>
      <c r="AD30" s="484"/>
      <c r="AE30" s="484"/>
      <c r="AF30" s="484"/>
      <c r="AG30" s="485"/>
      <c r="AH30" s="454">
        <v>94.4</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62</v>
      </c>
      <c r="BD30" s="473"/>
      <c r="BE30" s="473"/>
      <c r="BF30" s="473"/>
      <c r="BG30" s="473"/>
      <c r="BH30" s="473"/>
      <c r="BI30" s="473"/>
      <c r="BJ30" s="473"/>
      <c r="BK30" s="473"/>
      <c r="BL30" s="473"/>
      <c r="BM30" s="474"/>
      <c r="BN30" s="475">
        <v>957101</v>
      </c>
      <c r="BO30" s="476"/>
      <c r="BP30" s="476"/>
      <c r="BQ30" s="476"/>
      <c r="BR30" s="476"/>
      <c r="BS30" s="476"/>
      <c r="BT30" s="476"/>
      <c r="BU30" s="477"/>
      <c r="BV30" s="475">
        <v>1078183</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190</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282</v>
      </c>
      <c r="AN32" s="8"/>
      <c r="AO32" s="8"/>
      <c r="AP32" s="8"/>
      <c r="AQ32" s="8"/>
      <c r="AR32" s="8"/>
      <c r="AS32" s="22"/>
      <c r="AT32" s="22"/>
      <c r="AU32" s="22"/>
      <c r="AV32" s="22"/>
      <c r="AW32" s="22"/>
      <c r="AX32" s="22"/>
      <c r="AY32" s="22"/>
      <c r="AZ32" s="22"/>
      <c r="BA32" s="22"/>
      <c r="BB32" s="8"/>
      <c r="BC32" s="22"/>
      <c r="BD32" s="8"/>
      <c r="BE32" s="22" t="s">
        <v>283</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169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118</v>
      </c>
      <c r="D33" s="486"/>
      <c r="E33" s="487" t="s">
        <v>286</v>
      </c>
      <c r="F33" s="487"/>
      <c r="G33" s="487"/>
      <c r="H33" s="487"/>
      <c r="I33" s="487"/>
      <c r="J33" s="487"/>
      <c r="K33" s="487"/>
      <c r="L33" s="487"/>
      <c r="M33" s="487"/>
      <c r="N33" s="487"/>
      <c r="O33" s="487"/>
      <c r="P33" s="487"/>
      <c r="Q33" s="487"/>
      <c r="R33" s="487"/>
      <c r="S33" s="487"/>
      <c r="T33" s="14"/>
      <c r="U33" s="486" t="s">
        <v>118</v>
      </c>
      <c r="V33" s="486"/>
      <c r="W33" s="487" t="s">
        <v>286</v>
      </c>
      <c r="X33" s="487"/>
      <c r="Y33" s="487"/>
      <c r="Z33" s="487"/>
      <c r="AA33" s="487"/>
      <c r="AB33" s="487"/>
      <c r="AC33" s="487"/>
      <c r="AD33" s="487"/>
      <c r="AE33" s="487"/>
      <c r="AF33" s="487"/>
      <c r="AG33" s="487"/>
      <c r="AH33" s="487"/>
      <c r="AI33" s="487"/>
      <c r="AJ33" s="487"/>
      <c r="AK33" s="487"/>
      <c r="AL33" s="14"/>
      <c r="AM33" s="486" t="s">
        <v>118</v>
      </c>
      <c r="AN33" s="486"/>
      <c r="AO33" s="487" t="s">
        <v>286</v>
      </c>
      <c r="AP33" s="487"/>
      <c r="AQ33" s="487"/>
      <c r="AR33" s="487"/>
      <c r="AS33" s="487"/>
      <c r="AT33" s="487"/>
      <c r="AU33" s="487"/>
      <c r="AV33" s="487"/>
      <c r="AW33" s="487"/>
      <c r="AX33" s="487"/>
      <c r="AY33" s="487"/>
      <c r="AZ33" s="487"/>
      <c r="BA33" s="487"/>
      <c r="BB33" s="487"/>
      <c r="BC33" s="487"/>
      <c r="BD33" s="10"/>
      <c r="BE33" s="487" t="s">
        <v>287</v>
      </c>
      <c r="BF33" s="487"/>
      <c r="BG33" s="487" t="s">
        <v>172</v>
      </c>
      <c r="BH33" s="487"/>
      <c r="BI33" s="487"/>
      <c r="BJ33" s="487"/>
      <c r="BK33" s="487"/>
      <c r="BL33" s="487"/>
      <c r="BM33" s="487"/>
      <c r="BN33" s="487"/>
      <c r="BO33" s="487"/>
      <c r="BP33" s="487"/>
      <c r="BQ33" s="487"/>
      <c r="BR33" s="487"/>
      <c r="BS33" s="487"/>
      <c r="BT33" s="487"/>
      <c r="BU33" s="487"/>
      <c r="BV33" s="10"/>
      <c r="BW33" s="486" t="s">
        <v>287</v>
      </c>
      <c r="BX33" s="486"/>
      <c r="BY33" s="487" t="s">
        <v>109</v>
      </c>
      <c r="BZ33" s="487"/>
      <c r="CA33" s="487"/>
      <c r="CB33" s="487"/>
      <c r="CC33" s="487"/>
      <c r="CD33" s="487"/>
      <c r="CE33" s="487"/>
      <c r="CF33" s="487"/>
      <c r="CG33" s="487"/>
      <c r="CH33" s="487"/>
      <c r="CI33" s="487"/>
      <c r="CJ33" s="487"/>
      <c r="CK33" s="487"/>
      <c r="CL33" s="487"/>
      <c r="CM33" s="487"/>
      <c r="CN33" s="14"/>
      <c r="CO33" s="486" t="s">
        <v>118</v>
      </c>
      <c r="CP33" s="486"/>
      <c r="CQ33" s="487" t="s">
        <v>289</v>
      </c>
      <c r="CR33" s="487"/>
      <c r="CS33" s="487"/>
      <c r="CT33" s="487"/>
      <c r="CU33" s="487"/>
      <c r="CV33" s="487"/>
      <c r="CW33" s="487"/>
      <c r="CX33" s="487"/>
      <c r="CY33" s="487"/>
      <c r="CZ33" s="487"/>
      <c r="DA33" s="487"/>
      <c r="DB33" s="487"/>
      <c r="DC33" s="487"/>
      <c r="DD33" s="487"/>
      <c r="DE33" s="487"/>
      <c r="DF33" s="14"/>
      <c r="DG33" s="488" t="s">
        <v>76</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2</v>
      </c>
      <c r="V34" s="489"/>
      <c r="W34" s="490" t="str">
        <f>IF('各会計、関係団体の財政状況及び健全化判断比率'!B28="","",'各会計、関係団体の財政状況及び健全化判断比率'!B28)</f>
        <v>国民健康保険事業特別会計</v>
      </c>
      <c r="X34" s="490"/>
      <c r="Y34" s="490"/>
      <c r="Z34" s="490"/>
      <c r="AA34" s="490"/>
      <c r="AB34" s="490"/>
      <c r="AC34" s="490"/>
      <c r="AD34" s="490"/>
      <c r="AE34" s="490"/>
      <c r="AF34" s="490"/>
      <c r="AG34" s="490"/>
      <c r="AH34" s="490"/>
      <c r="AI34" s="490"/>
      <c r="AJ34" s="490"/>
      <c r="AK34" s="490"/>
      <c r="AL34" s="9"/>
      <c r="AM34" s="489">
        <f>IF(AO34="","",MAX(C34:D43,U34:V43)+1)</f>
        <v>6</v>
      </c>
      <c r="AN34" s="489"/>
      <c r="AO34" s="490" t="str">
        <f>IF('各会計、関係団体の財政状況及び健全化判断比率'!B32="","",'各会計、関係団体の財政状況及び健全化判断比率'!B32)</f>
        <v>水道事業会計</v>
      </c>
      <c r="AP34" s="490"/>
      <c r="AQ34" s="490"/>
      <c r="AR34" s="490"/>
      <c r="AS34" s="490"/>
      <c r="AT34" s="490"/>
      <c r="AU34" s="490"/>
      <c r="AV34" s="490"/>
      <c r="AW34" s="490"/>
      <c r="AX34" s="490"/>
      <c r="AY34" s="490"/>
      <c r="AZ34" s="490"/>
      <c r="BA34" s="490"/>
      <c r="BB34" s="490"/>
      <c r="BC34" s="490"/>
      <c r="BD34" s="9"/>
      <c r="BE34" s="489" t="str">
        <f>IF(BG34="","",MAX(C34:D43,U34:V43,AM34:AN43)+1)</f>
        <v/>
      </c>
      <c r="BF34" s="489"/>
      <c r="BG34" s="490"/>
      <c r="BH34" s="490"/>
      <c r="BI34" s="490"/>
      <c r="BJ34" s="490"/>
      <c r="BK34" s="490"/>
      <c r="BL34" s="490"/>
      <c r="BM34" s="490"/>
      <c r="BN34" s="490"/>
      <c r="BO34" s="490"/>
      <c r="BP34" s="490"/>
      <c r="BQ34" s="490"/>
      <c r="BR34" s="490"/>
      <c r="BS34" s="490"/>
      <c r="BT34" s="490"/>
      <c r="BU34" s="490"/>
      <c r="BV34" s="9"/>
      <c r="BW34" s="489">
        <f>IF(BY34="","",MAX(C34:D43,U34:V43,AM34:AN43,BE34:BF43)+1)</f>
        <v>8</v>
      </c>
      <c r="BX34" s="489"/>
      <c r="BY34" s="490" t="str">
        <f>IF('各会計、関係団体の財政状況及び健全化判断比率'!B68="","",'各会計、関係団体の財政状況及び健全化判断比率'!B68)</f>
        <v>男鹿地区消防一部事務組合（一般会計）</v>
      </c>
      <c r="BZ34" s="490"/>
      <c r="CA34" s="490"/>
      <c r="CB34" s="490"/>
      <c r="CC34" s="490"/>
      <c r="CD34" s="490"/>
      <c r="CE34" s="490"/>
      <c r="CF34" s="490"/>
      <c r="CG34" s="490"/>
      <c r="CH34" s="490"/>
      <c r="CI34" s="490"/>
      <c r="CJ34" s="490"/>
      <c r="CK34" s="490"/>
      <c r="CL34" s="490"/>
      <c r="CM34" s="490"/>
      <c r="CN34" s="9"/>
      <c r="CO34" s="489">
        <f>IF(CQ34="","",MAX(C34:D43,U34:V43,AM34:AN43,BE34:BF43,BW34:BX43)+1)</f>
        <v>17</v>
      </c>
      <c r="CP34" s="489"/>
      <c r="CQ34" s="490" t="str">
        <f>IF('各会計、関係団体の財政状況及び健全化判断比率'!BS7="","",'各会計、関係団体の財政状況及び健全化判断比率'!BS7)</f>
        <v>昭和総合開発株式会社</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t="str">
        <f t="shared" ref="C35:C43" si="0">IF(E35="","",C34+1)</f>
        <v/>
      </c>
      <c r="D35" s="489"/>
      <c r="E35" s="490" t="str">
        <f>IF('各会計、関係団体の財政状況及び健全化判断比率'!B8="","",'各会計、関係団体の財政状況及び健全化判断比率'!B8)</f>
        <v/>
      </c>
      <c r="F35" s="490"/>
      <c r="G35" s="490"/>
      <c r="H35" s="490"/>
      <c r="I35" s="490"/>
      <c r="J35" s="490"/>
      <c r="K35" s="490"/>
      <c r="L35" s="490"/>
      <c r="M35" s="490"/>
      <c r="N35" s="490"/>
      <c r="O35" s="490"/>
      <c r="P35" s="490"/>
      <c r="Q35" s="490"/>
      <c r="R35" s="490"/>
      <c r="S35" s="490"/>
      <c r="T35" s="9"/>
      <c r="U35" s="489">
        <f t="shared" ref="U35:U43" si="1">IF(W35="","",U34+1)</f>
        <v>3</v>
      </c>
      <c r="V35" s="489"/>
      <c r="W35" s="490" t="str">
        <f>IF('各会計、関係団体の財政状況及び健全化判断比率'!B29="","",'各会計、関係団体の財政状況及び健全化判断比率'!B29)</f>
        <v>介護保険事業特別会計（保険事業勘定）</v>
      </c>
      <c r="X35" s="490"/>
      <c r="Y35" s="490"/>
      <c r="Z35" s="490"/>
      <c r="AA35" s="490"/>
      <c r="AB35" s="490"/>
      <c r="AC35" s="490"/>
      <c r="AD35" s="490"/>
      <c r="AE35" s="490"/>
      <c r="AF35" s="490"/>
      <c r="AG35" s="490"/>
      <c r="AH35" s="490"/>
      <c r="AI35" s="490"/>
      <c r="AJ35" s="490"/>
      <c r="AK35" s="490"/>
      <c r="AL35" s="9"/>
      <c r="AM35" s="489">
        <f t="shared" ref="AM35:AM43" si="2">IF(AO35="","",AM34+1)</f>
        <v>7</v>
      </c>
      <c r="AN35" s="489"/>
      <c r="AO35" s="490" t="str">
        <f>IF('各会計、関係団体の財政状況及び健全化判断比率'!B33="","",'各会計、関係団体の財政状況及び健全化判断比率'!B33)</f>
        <v>潟上市下水道事業会計</v>
      </c>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9</v>
      </c>
      <c r="BX35" s="489"/>
      <c r="BY35" s="490" t="str">
        <f>IF('各会計、関係団体の財政状況及び健全化判断比率'!B69="","",'各会計、関係団体の財政状況及び健全化判断比率'!B69)</f>
        <v>湖東地区行政一部事務組合（一般会計）</v>
      </c>
      <c r="BZ35" s="490"/>
      <c r="CA35" s="490"/>
      <c r="CB35" s="490"/>
      <c r="CC35" s="490"/>
      <c r="CD35" s="490"/>
      <c r="CE35" s="490"/>
      <c r="CF35" s="490"/>
      <c r="CG35" s="490"/>
      <c r="CH35" s="490"/>
      <c r="CI35" s="490"/>
      <c r="CJ35" s="490"/>
      <c r="CK35" s="490"/>
      <c r="CL35" s="490"/>
      <c r="CM35" s="490"/>
      <c r="CN35" s="9"/>
      <c r="CO35" s="489">
        <f t="shared" ref="CO35:CO43" si="5">IF(CQ35="","",CO34+1)</f>
        <v>18</v>
      </c>
      <c r="CP35" s="489"/>
      <c r="CQ35" s="490" t="str">
        <f>IF('各会計、関係団体の財政状況及び健全化判断比率'!BS8="","",'各会計、関係団体の財政状況及び健全化判断比率'!BS8)</f>
        <v>天王グリーンランド株式会社</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4</v>
      </c>
      <c r="V36" s="489"/>
      <c r="W36" s="490" t="str">
        <f>IF('各会計、関係団体の財政状況及び健全化判断比率'!B30="","",'各会計、関係団体の財政状況及び健全化判断比率'!B30)</f>
        <v>後期高齢者医療特別会計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10</v>
      </c>
      <c r="BX36" s="489"/>
      <c r="BY36" s="490" t="str">
        <f>IF('各会計、関係団体の財政状況及び健全化判断比率'!B70="","",'各会計、関係団体の財政状況及び健全化判断比率'!B70)</f>
        <v>男鹿地区衛生処理一部事務組合（一般会計）</v>
      </c>
      <c r="BZ36" s="490"/>
      <c r="CA36" s="490"/>
      <c r="CB36" s="490"/>
      <c r="CC36" s="490"/>
      <c r="CD36" s="490"/>
      <c r="CE36" s="490"/>
      <c r="CF36" s="490"/>
      <c r="CG36" s="490"/>
      <c r="CH36" s="490"/>
      <c r="CI36" s="490"/>
      <c r="CJ36" s="490"/>
      <c r="CK36" s="490"/>
      <c r="CL36" s="490"/>
      <c r="CM36" s="490"/>
      <c r="CN36" s="9"/>
      <c r="CO36" s="489" t="str">
        <f t="shared" si="5"/>
        <v/>
      </c>
      <c r="CP36" s="489"/>
      <c r="CQ36" s="490" t="str">
        <f>IF('各会計、関係団体の財政状況及び健全化判断比率'!BS9="","",'各会計、関係団体の財政状況及び健全化判断比率'!BS9)</f>
        <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f t="shared" si="1"/>
        <v>5</v>
      </c>
      <c r="V37" s="489"/>
      <c r="W37" s="490" t="str">
        <f>IF('各会計、関係団体の財政状況及び健全化判断比率'!B31="","",'各会計、関係団体の財政状況及び健全化判断比率'!B31)</f>
        <v>介護保険事業特別会計（サービス事業勘定）</v>
      </c>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11</v>
      </c>
      <c r="BX37" s="489"/>
      <c r="BY37" s="490" t="str">
        <f>IF('各会計、関係団体の財政状況及び健全化判断比率'!B71="","",'各会計、関係団体の財政状況及び健全化判断比率'!B71)</f>
        <v>秋田県市町村総合事務組合（一般会計）</v>
      </c>
      <c r="BZ37" s="490"/>
      <c r="CA37" s="490"/>
      <c r="CB37" s="490"/>
      <c r="CC37" s="490"/>
      <c r="CD37" s="490"/>
      <c r="CE37" s="490"/>
      <c r="CF37" s="490"/>
      <c r="CG37" s="490"/>
      <c r="CH37" s="490"/>
      <c r="CI37" s="490"/>
      <c r="CJ37" s="490"/>
      <c r="CK37" s="490"/>
      <c r="CL37" s="490"/>
      <c r="CM37" s="490"/>
      <c r="CN37" s="9"/>
      <c r="CO37" s="489" t="str">
        <f t="shared" si="5"/>
        <v/>
      </c>
      <c r="CP37" s="489"/>
      <c r="CQ37" s="490" t="str">
        <f>IF('各会計、関係団体の財政状況及び健全化判断比率'!BS10="","",'各会計、関係団体の財政状況及び健全化判断比率'!BS10)</f>
        <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12</v>
      </c>
      <c r="BX38" s="489"/>
      <c r="BY38" s="490" t="str">
        <f>IF('各会計、関係団体の財政状況及び健全化判断比率'!B72="","",'各会計、関係団体の財政状況及び健全化判断比率'!B72)</f>
        <v>秋田県市町村総合事務組合（交通災害共済事業等特別会計）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13</v>
      </c>
      <c r="BX39" s="489"/>
      <c r="BY39" s="490" t="str">
        <f>IF('各会計、関係団体の財政状況及び健全化判断比率'!B73="","",'各会計、関係団体の財政状況及び健全化判断比率'!B73)</f>
        <v>秋田県市町村会館管理組合（一般会計）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f t="shared" si="4"/>
        <v>14</v>
      </c>
      <c r="BX40" s="489"/>
      <c r="BY40" s="490" t="str">
        <f>IF('各会計、関係団体の財政状況及び健全化判断比率'!B74="","",'各会計、関係団体の財政状況及び健全化判断比率'!B74)</f>
        <v>井川町・潟上市共有財産管理組合（一般会計）</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f t="shared" si="4"/>
        <v>15</v>
      </c>
      <c r="BX41" s="489"/>
      <c r="BY41" s="490" t="str">
        <f>IF('各会計、関係団体の財政状況及び健全化判断比率'!B75="","",'各会計、関係団体の財政状況及び健全化判断比率'!B75)</f>
        <v>秋田県後期高齢者医療広域連合（一般会計）</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f t="shared" si="4"/>
        <v>16</v>
      </c>
      <c r="BX42" s="489"/>
      <c r="BY42" s="490" t="str">
        <f>IF('各会計、関係団体の財政状況及び健全化判断比率'!B76="","",'各会計、関係団体の財政状況及び健全化判断比率'!B76)</f>
        <v>秋田県後期高齢者医療広域連合（後期高齢者医療特別会計）</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t="str">
        <f t="shared" si="4"/>
        <v/>
      </c>
      <c r="BX43" s="489"/>
      <c r="BY43" s="490" t="str">
        <f>IF('各会計、関係団体の財政状況及び健全化判断比率'!B77="","",'各会計、関係団体の財政状況及び健全化判断比率'!B77)</f>
        <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290</v>
      </c>
      <c r="E46" s="1" t="s">
        <v>152</v>
      </c>
    </row>
    <row r="47" spans="1:113" x14ac:dyDescent="0.15">
      <c r="E47" s="1" t="s">
        <v>292</v>
      </c>
    </row>
    <row r="48" spans="1:113" x14ac:dyDescent="0.15">
      <c r="E48" s="1" t="s">
        <v>294</v>
      </c>
    </row>
    <row r="49" spans="5:5" x14ac:dyDescent="0.15">
      <c r="E49" s="1" t="s">
        <v>296</v>
      </c>
    </row>
    <row r="50" spans="5:5" x14ac:dyDescent="0.15">
      <c r="E50" s="1" t="s">
        <v>199</v>
      </c>
    </row>
    <row r="51" spans="5:5" x14ac:dyDescent="0.15">
      <c r="E51" s="1" t="s">
        <v>298</v>
      </c>
    </row>
    <row r="52" spans="5:5" x14ac:dyDescent="0.15">
      <c r="E52" s="1" t="s">
        <v>151</v>
      </c>
    </row>
    <row r="53" spans="5:5" x14ac:dyDescent="0.15"/>
    <row r="54" spans="5:5" x14ac:dyDescent="0.15"/>
    <row r="55" spans="5:5" x14ac:dyDescent="0.15"/>
    <row r="56" spans="5:5" x14ac:dyDescent="0.15"/>
  </sheetData>
  <sheetProtection algorithmName="SHA-512" hashValue="qIDu/5DsUx7pYEDuhgMXjlzEqNyO5TwiBIsV9ghX7CgPYZwcdibAdj81h54j0IMpjWlD5eI+iwW3D3369jKuCg==" saltValue="dAiQIGc7+HboFd5OXmN8l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291</v>
      </c>
      <c r="DI1" s="583"/>
      <c r="DJ1" s="583"/>
      <c r="DK1" s="583"/>
      <c r="DL1" s="583"/>
      <c r="DM1" s="583"/>
      <c r="DN1" s="584"/>
      <c r="DO1" s="1"/>
      <c r="DP1" s="582" t="s">
        <v>300</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302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106</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304</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305</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5</v>
      </c>
      <c r="C4" s="373"/>
      <c r="D4" s="373"/>
      <c r="E4" s="373"/>
      <c r="F4" s="373"/>
      <c r="G4" s="373"/>
      <c r="H4" s="373"/>
      <c r="I4" s="373"/>
      <c r="J4" s="373"/>
      <c r="K4" s="373"/>
      <c r="L4" s="373"/>
      <c r="M4" s="373"/>
      <c r="N4" s="373"/>
      <c r="O4" s="373"/>
      <c r="P4" s="373"/>
      <c r="Q4" s="415"/>
      <c r="R4" s="372" t="s">
        <v>309</v>
      </c>
      <c r="S4" s="373"/>
      <c r="T4" s="373"/>
      <c r="U4" s="373"/>
      <c r="V4" s="373"/>
      <c r="W4" s="373"/>
      <c r="X4" s="373"/>
      <c r="Y4" s="415"/>
      <c r="Z4" s="372" t="s">
        <v>234</v>
      </c>
      <c r="AA4" s="373"/>
      <c r="AB4" s="373"/>
      <c r="AC4" s="415"/>
      <c r="AD4" s="372" t="s">
        <v>263</v>
      </c>
      <c r="AE4" s="373"/>
      <c r="AF4" s="373"/>
      <c r="AG4" s="373"/>
      <c r="AH4" s="373"/>
      <c r="AI4" s="373"/>
      <c r="AJ4" s="373"/>
      <c r="AK4" s="415"/>
      <c r="AL4" s="372" t="s">
        <v>234</v>
      </c>
      <c r="AM4" s="373"/>
      <c r="AN4" s="373"/>
      <c r="AO4" s="415"/>
      <c r="AP4" s="585" t="s">
        <v>311</v>
      </c>
      <c r="AQ4" s="585"/>
      <c r="AR4" s="585"/>
      <c r="AS4" s="585"/>
      <c r="AT4" s="585"/>
      <c r="AU4" s="585"/>
      <c r="AV4" s="585"/>
      <c r="AW4" s="585"/>
      <c r="AX4" s="585"/>
      <c r="AY4" s="585"/>
      <c r="AZ4" s="585"/>
      <c r="BA4" s="585"/>
      <c r="BB4" s="585"/>
      <c r="BC4" s="585"/>
      <c r="BD4" s="585"/>
      <c r="BE4" s="585"/>
      <c r="BF4" s="585"/>
      <c r="BG4" s="585" t="s">
        <v>293</v>
      </c>
      <c r="BH4" s="585"/>
      <c r="BI4" s="585"/>
      <c r="BJ4" s="585"/>
      <c r="BK4" s="585"/>
      <c r="BL4" s="585"/>
      <c r="BM4" s="585"/>
      <c r="BN4" s="585"/>
      <c r="BO4" s="585" t="s">
        <v>234</v>
      </c>
      <c r="BP4" s="585"/>
      <c r="BQ4" s="585"/>
      <c r="BR4" s="585"/>
      <c r="BS4" s="585" t="s">
        <v>313</v>
      </c>
      <c r="BT4" s="585"/>
      <c r="BU4" s="585"/>
      <c r="BV4" s="585"/>
      <c r="BW4" s="585"/>
      <c r="BX4" s="585"/>
      <c r="BY4" s="585"/>
      <c r="BZ4" s="585"/>
      <c r="CA4" s="585"/>
      <c r="CB4" s="585"/>
      <c r="CD4" s="372" t="s">
        <v>314</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308</v>
      </c>
      <c r="C5" s="587"/>
      <c r="D5" s="587"/>
      <c r="E5" s="587"/>
      <c r="F5" s="587"/>
      <c r="G5" s="587"/>
      <c r="H5" s="587"/>
      <c r="I5" s="587"/>
      <c r="J5" s="587"/>
      <c r="K5" s="587"/>
      <c r="L5" s="587"/>
      <c r="M5" s="587"/>
      <c r="N5" s="587"/>
      <c r="O5" s="587"/>
      <c r="P5" s="587"/>
      <c r="Q5" s="588"/>
      <c r="R5" s="589">
        <v>2856779</v>
      </c>
      <c r="S5" s="590"/>
      <c r="T5" s="590"/>
      <c r="U5" s="590"/>
      <c r="V5" s="590"/>
      <c r="W5" s="590"/>
      <c r="X5" s="590"/>
      <c r="Y5" s="591"/>
      <c r="Z5" s="592">
        <v>13.1</v>
      </c>
      <c r="AA5" s="592"/>
      <c r="AB5" s="592"/>
      <c r="AC5" s="592"/>
      <c r="AD5" s="593">
        <v>2856779</v>
      </c>
      <c r="AE5" s="593"/>
      <c r="AF5" s="593"/>
      <c r="AG5" s="593"/>
      <c r="AH5" s="593"/>
      <c r="AI5" s="593"/>
      <c r="AJ5" s="593"/>
      <c r="AK5" s="593"/>
      <c r="AL5" s="594">
        <v>30</v>
      </c>
      <c r="AM5" s="595"/>
      <c r="AN5" s="595"/>
      <c r="AO5" s="596"/>
      <c r="AP5" s="586" t="s">
        <v>315</v>
      </c>
      <c r="AQ5" s="587"/>
      <c r="AR5" s="587"/>
      <c r="AS5" s="587"/>
      <c r="AT5" s="587"/>
      <c r="AU5" s="587"/>
      <c r="AV5" s="587"/>
      <c r="AW5" s="587"/>
      <c r="AX5" s="587"/>
      <c r="AY5" s="587"/>
      <c r="AZ5" s="587"/>
      <c r="BA5" s="587"/>
      <c r="BB5" s="587"/>
      <c r="BC5" s="587"/>
      <c r="BD5" s="587"/>
      <c r="BE5" s="587"/>
      <c r="BF5" s="588"/>
      <c r="BG5" s="597">
        <v>2831779</v>
      </c>
      <c r="BH5" s="378"/>
      <c r="BI5" s="378"/>
      <c r="BJ5" s="378"/>
      <c r="BK5" s="378"/>
      <c r="BL5" s="378"/>
      <c r="BM5" s="378"/>
      <c r="BN5" s="598"/>
      <c r="BO5" s="599">
        <v>99.1</v>
      </c>
      <c r="BP5" s="599"/>
      <c r="BQ5" s="599"/>
      <c r="BR5" s="599"/>
      <c r="BS5" s="600" t="s">
        <v>202</v>
      </c>
      <c r="BT5" s="600"/>
      <c r="BU5" s="600"/>
      <c r="BV5" s="600"/>
      <c r="BW5" s="600"/>
      <c r="BX5" s="600"/>
      <c r="BY5" s="600"/>
      <c r="BZ5" s="600"/>
      <c r="CA5" s="600"/>
      <c r="CB5" s="601"/>
      <c r="CD5" s="372" t="s">
        <v>311</v>
      </c>
      <c r="CE5" s="373"/>
      <c r="CF5" s="373"/>
      <c r="CG5" s="373"/>
      <c r="CH5" s="373"/>
      <c r="CI5" s="373"/>
      <c r="CJ5" s="373"/>
      <c r="CK5" s="373"/>
      <c r="CL5" s="373"/>
      <c r="CM5" s="373"/>
      <c r="CN5" s="373"/>
      <c r="CO5" s="373"/>
      <c r="CP5" s="373"/>
      <c r="CQ5" s="415"/>
      <c r="CR5" s="372" t="s">
        <v>317</v>
      </c>
      <c r="CS5" s="373"/>
      <c r="CT5" s="373"/>
      <c r="CU5" s="373"/>
      <c r="CV5" s="373"/>
      <c r="CW5" s="373"/>
      <c r="CX5" s="373"/>
      <c r="CY5" s="415"/>
      <c r="CZ5" s="372" t="s">
        <v>234</v>
      </c>
      <c r="DA5" s="373"/>
      <c r="DB5" s="373"/>
      <c r="DC5" s="415"/>
      <c r="DD5" s="372" t="s">
        <v>319</v>
      </c>
      <c r="DE5" s="373"/>
      <c r="DF5" s="373"/>
      <c r="DG5" s="373"/>
      <c r="DH5" s="373"/>
      <c r="DI5" s="373"/>
      <c r="DJ5" s="373"/>
      <c r="DK5" s="373"/>
      <c r="DL5" s="373"/>
      <c r="DM5" s="373"/>
      <c r="DN5" s="373"/>
      <c r="DO5" s="373"/>
      <c r="DP5" s="415"/>
      <c r="DQ5" s="372" t="s">
        <v>321</v>
      </c>
      <c r="DR5" s="373"/>
      <c r="DS5" s="373"/>
      <c r="DT5" s="373"/>
      <c r="DU5" s="373"/>
      <c r="DV5" s="373"/>
      <c r="DW5" s="373"/>
      <c r="DX5" s="373"/>
      <c r="DY5" s="373"/>
      <c r="DZ5" s="373"/>
      <c r="EA5" s="373"/>
      <c r="EB5" s="373"/>
      <c r="EC5" s="415"/>
    </row>
    <row r="6" spans="2:143" ht="11.25" customHeight="1" x14ac:dyDescent="0.15">
      <c r="B6" s="602" t="s">
        <v>322</v>
      </c>
      <c r="C6" s="603"/>
      <c r="D6" s="603"/>
      <c r="E6" s="603"/>
      <c r="F6" s="603"/>
      <c r="G6" s="603"/>
      <c r="H6" s="603"/>
      <c r="I6" s="603"/>
      <c r="J6" s="603"/>
      <c r="K6" s="603"/>
      <c r="L6" s="603"/>
      <c r="M6" s="603"/>
      <c r="N6" s="603"/>
      <c r="O6" s="603"/>
      <c r="P6" s="603"/>
      <c r="Q6" s="604"/>
      <c r="R6" s="597">
        <v>142445</v>
      </c>
      <c r="S6" s="378"/>
      <c r="T6" s="378"/>
      <c r="U6" s="378"/>
      <c r="V6" s="378"/>
      <c r="W6" s="378"/>
      <c r="X6" s="378"/>
      <c r="Y6" s="598"/>
      <c r="Z6" s="599">
        <v>0.7</v>
      </c>
      <c r="AA6" s="599"/>
      <c r="AB6" s="599"/>
      <c r="AC6" s="599"/>
      <c r="AD6" s="600">
        <v>142445</v>
      </c>
      <c r="AE6" s="600"/>
      <c r="AF6" s="600"/>
      <c r="AG6" s="600"/>
      <c r="AH6" s="600"/>
      <c r="AI6" s="600"/>
      <c r="AJ6" s="600"/>
      <c r="AK6" s="600"/>
      <c r="AL6" s="605">
        <v>1.5</v>
      </c>
      <c r="AM6" s="384"/>
      <c r="AN6" s="384"/>
      <c r="AO6" s="606"/>
      <c r="AP6" s="602" t="s">
        <v>104</v>
      </c>
      <c r="AQ6" s="603"/>
      <c r="AR6" s="603"/>
      <c r="AS6" s="603"/>
      <c r="AT6" s="603"/>
      <c r="AU6" s="603"/>
      <c r="AV6" s="603"/>
      <c r="AW6" s="603"/>
      <c r="AX6" s="603"/>
      <c r="AY6" s="603"/>
      <c r="AZ6" s="603"/>
      <c r="BA6" s="603"/>
      <c r="BB6" s="603"/>
      <c r="BC6" s="603"/>
      <c r="BD6" s="603"/>
      <c r="BE6" s="603"/>
      <c r="BF6" s="604"/>
      <c r="BG6" s="597">
        <v>2831779</v>
      </c>
      <c r="BH6" s="378"/>
      <c r="BI6" s="378"/>
      <c r="BJ6" s="378"/>
      <c r="BK6" s="378"/>
      <c r="BL6" s="378"/>
      <c r="BM6" s="378"/>
      <c r="BN6" s="598"/>
      <c r="BO6" s="599">
        <v>99.1</v>
      </c>
      <c r="BP6" s="599"/>
      <c r="BQ6" s="599"/>
      <c r="BR6" s="599"/>
      <c r="BS6" s="600" t="s">
        <v>202</v>
      </c>
      <c r="BT6" s="600"/>
      <c r="BU6" s="600"/>
      <c r="BV6" s="600"/>
      <c r="BW6" s="600"/>
      <c r="BX6" s="600"/>
      <c r="BY6" s="600"/>
      <c r="BZ6" s="600"/>
      <c r="CA6" s="600"/>
      <c r="CB6" s="601"/>
      <c r="CD6" s="586" t="s">
        <v>323</v>
      </c>
      <c r="CE6" s="587"/>
      <c r="CF6" s="587"/>
      <c r="CG6" s="587"/>
      <c r="CH6" s="587"/>
      <c r="CI6" s="587"/>
      <c r="CJ6" s="587"/>
      <c r="CK6" s="587"/>
      <c r="CL6" s="587"/>
      <c r="CM6" s="587"/>
      <c r="CN6" s="587"/>
      <c r="CO6" s="587"/>
      <c r="CP6" s="587"/>
      <c r="CQ6" s="588"/>
      <c r="CR6" s="597">
        <v>163383</v>
      </c>
      <c r="CS6" s="378"/>
      <c r="CT6" s="378"/>
      <c r="CU6" s="378"/>
      <c r="CV6" s="378"/>
      <c r="CW6" s="378"/>
      <c r="CX6" s="378"/>
      <c r="CY6" s="598"/>
      <c r="CZ6" s="594">
        <v>0.8</v>
      </c>
      <c r="DA6" s="595"/>
      <c r="DB6" s="595"/>
      <c r="DC6" s="607"/>
      <c r="DD6" s="608" t="s">
        <v>202</v>
      </c>
      <c r="DE6" s="378"/>
      <c r="DF6" s="378"/>
      <c r="DG6" s="378"/>
      <c r="DH6" s="378"/>
      <c r="DI6" s="378"/>
      <c r="DJ6" s="378"/>
      <c r="DK6" s="378"/>
      <c r="DL6" s="378"/>
      <c r="DM6" s="378"/>
      <c r="DN6" s="378"/>
      <c r="DO6" s="378"/>
      <c r="DP6" s="598"/>
      <c r="DQ6" s="608">
        <v>163383</v>
      </c>
      <c r="DR6" s="378"/>
      <c r="DS6" s="378"/>
      <c r="DT6" s="378"/>
      <c r="DU6" s="378"/>
      <c r="DV6" s="378"/>
      <c r="DW6" s="378"/>
      <c r="DX6" s="378"/>
      <c r="DY6" s="378"/>
      <c r="DZ6" s="378"/>
      <c r="EA6" s="378"/>
      <c r="EB6" s="378"/>
      <c r="EC6" s="609"/>
    </row>
    <row r="7" spans="2:143" ht="11.25" customHeight="1" x14ac:dyDescent="0.15">
      <c r="B7" s="602" t="s">
        <v>47</v>
      </c>
      <c r="C7" s="603"/>
      <c r="D7" s="603"/>
      <c r="E7" s="603"/>
      <c r="F7" s="603"/>
      <c r="G7" s="603"/>
      <c r="H7" s="603"/>
      <c r="I7" s="603"/>
      <c r="J7" s="603"/>
      <c r="K7" s="603"/>
      <c r="L7" s="603"/>
      <c r="M7" s="603"/>
      <c r="N7" s="603"/>
      <c r="O7" s="603"/>
      <c r="P7" s="603"/>
      <c r="Q7" s="604"/>
      <c r="R7" s="597">
        <v>2336</v>
      </c>
      <c r="S7" s="378"/>
      <c r="T7" s="378"/>
      <c r="U7" s="378"/>
      <c r="V7" s="378"/>
      <c r="W7" s="378"/>
      <c r="X7" s="378"/>
      <c r="Y7" s="598"/>
      <c r="Z7" s="599">
        <v>0</v>
      </c>
      <c r="AA7" s="599"/>
      <c r="AB7" s="599"/>
      <c r="AC7" s="599"/>
      <c r="AD7" s="600">
        <v>2336</v>
      </c>
      <c r="AE7" s="600"/>
      <c r="AF7" s="600"/>
      <c r="AG7" s="600"/>
      <c r="AH7" s="600"/>
      <c r="AI7" s="600"/>
      <c r="AJ7" s="600"/>
      <c r="AK7" s="600"/>
      <c r="AL7" s="605">
        <v>0</v>
      </c>
      <c r="AM7" s="384"/>
      <c r="AN7" s="384"/>
      <c r="AO7" s="606"/>
      <c r="AP7" s="602" t="s">
        <v>324</v>
      </c>
      <c r="AQ7" s="603"/>
      <c r="AR7" s="603"/>
      <c r="AS7" s="603"/>
      <c r="AT7" s="603"/>
      <c r="AU7" s="603"/>
      <c r="AV7" s="603"/>
      <c r="AW7" s="603"/>
      <c r="AX7" s="603"/>
      <c r="AY7" s="603"/>
      <c r="AZ7" s="603"/>
      <c r="BA7" s="603"/>
      <c r="BB7" s="603"/>
      <c r="BC7" s="603"/>
      <c r="BD7" s="603"/>
      <c r="BE7" s="603"/>
      <c r="BF7" s="604"/>
      <c r="BG7" s="597">
        <v>1272921</v>
      </c>
      <c r="BH7" s="378"/>
      <c r="BI7" s="378"/>
      <c r="BJ7" s="378"/>
      <c r="BK7" s="378"/>
      <c r="BL7" s="378"/>
      <c r="BM7" s="378"/>
      <c r="BN7" s="598"/>
      <c r="BO7" s="599">
        <v>44.6</v>
      </c>
      <c r="BP7" s="599"/>
      <c r="BQ7" s="599"/>
      <c r="BR7" s="599"/>
      <c r="BS7" s="600" t="s">
        <v>202</v>
      </c>
      <c r="BT7" s="600"/>
      <c r="BU7" s="600"/>
      <c r="BV7" s="600"/>
      <c r="BW7" s="600"/>
      <c r="BX7" s="600"/>
      <c r="BY7" s="600"/>
      <c r="BZ7" s="600"/>
      <c r="CA7" s="600"/>
      <c r="CB7" s="601"/>
      <c r="CD7" s="602" t="s">
        <v>327</v>
      </c>
      <c r="CE7" s="603"/>
      <c r="CF7" s="603"/>
      <c r="CG7" s="603"/>
      <c r="CH7" s="603"/>
      <c r="CI7" s="603"/>
      <c r="CJ7" s="603"/>
      <c r="CK7" s="603"/>
      <c r="CL7" s="603"/>
      <c r="CM7" s="603"/>
      <c r="CN7" s="603"/>
      <c r="CO7" s="603"/>
      <c r="CP7" s="603"/>
      <c r="CQ7" s="604"/>
      <c r="CR7" s="597">
        <v>6636599</v>
      </c>
      <c r="CS7" s="378"/>
      <c r="CT7" s="378"/>
      <c r="CU7" s="378"/>
      <c r="CV7" s="378"/>
      <c r="CW7" s="378"/>
      <c r="CX7" s="378"/>
      <c r="CY7" s="598"/>
      <c r="CZ7" s="599">
        <v>31.9</v>
      </c>
      <c r="DA7" s="599"/>
      <c r="DB7" s="599"/>
      <c r="DC7" s="599"/>
      <c r="DD7" s="608">
        <v>1073002</v>
      </c>
      <c r="DE7" s="378"/>
      <c r="DF7" s="378"/>
      <c r="DG7" s="378"/>
      <c r="DH7" s="378"/>
      <c r="DI7" s="378"/>
      <c r="DJ7" s="378"/>
      <c r="DK7" s="378"/>
      <c r="DL7" s="378"/>
      <c r="DM7" s="378"/>
      <c r="DN7" s="378"/>
      <c r="DO7" s="378"/>
      <c r="DP7" s="598"/>
      <c r="DQ7" s="608">
        <v>2245842</v>
      </c>
      <c r="DR7" s="378"/>
      <c r="DS7" s="378"/>
      <c r="DT7" s="378"/>
      <c r="DU7" s="378"/>
      <c r="DV7" s="378"/>
      <c r="DW7" s="378"/>
      <c r="DX7" s="378"/>
      <c r="DY7" s="378"/>
      <c r="DZ7" s="378"/>
      <c r="EA7" s="378"/>
      <c r="EB7" s="378"/>
      <c r="EC7" s="609"/>
    </row>
    <row r="8" spans="2:143" ht="11.25" customHeight="1" x14ac:dyDescent="0.15">
      <c r="B8" s="602" t="s">
        <v>328</v>
      </c>
      <c r="C8" s="603"/>
      <c r="D8" s="603"/>
      <c r="E8" s="603"/>
      <c r="F8" s="603"/>
      <c r="G8" s="603"/>
      <c r="H8" s="603"/>
      <c r="I8" s="603"/>
      <c r="J8" s="603"/>
      <c r="K8" s="603"/>
      <c r="L8" s="603"/>
      <c r="M8" s="603"/>
      <c r="N8" s="603"/>
      <c r="O8" s="603"/>
      <c r="P8" s="603"/>
      <c r="Q8" s="604"/>
      <c r="R8" s="597">
        <v>5625</v>
      </c>
      <c r="S8" s="378"/>
      <c r="T8" s="378"/>
      <c r="U8" s="378"/>
      <c r="V8" s="378"/>
      <c r="W8" s="378"/>
      <c r="X8" s="378"/>
      <c r="Y8" s="598"/>
      <c r="Z8" s="599">
        <v>0</v>
      </c>
      <c r="AA8" s="599"/>
      <c r="AB8" s="599"/>
      <c r="AC8" s="599"/>
      <c r="AD8" s="600">
        <v>5625</v>
      </c>
      <c r="AE8" s="600"/>
      <c r="AF8" s="600"/>
      <c r="AG8" s="600"/>
      <c r="AH8" s="600"/>
      <c r="AI8" s="600"/>
      <c r="AJ8" s="600"/>
      <c r="AK8" s="600"/>
      <c r="AL8" s="605">
        <v>0.1</v>
      </c>
      <c r="AM8" s="384"/>
      <c r="AN8" s="384"/>
      <c r="AO8" s="606"/>
      <c r="AP8" s="602" t="s">
        <v>122</v>
      </c>
      <c r="AQ8" s="603"/>
      <c r="AR8" s="603"/>
      <c r="AS8" s="603"/>
      <c r="AT8" s="603"/>
      <c r="AU8" s="603"/>
      <c r="AV8" s="603"/>
      <c r="AW8" s="603"/>
      <c r="AX8" s="603"/>
      <c r="AY8" s="603"/>
      <c r="AZ8" s="603"/>
      <c r="BA8" s="603"/>
      <c r="BB8" s="603"/>
      <c r="BC8" s="603"/>
      <c r="BD8" s="603"/>
      <c r="BE8" s="603"/>
      <c r="BF8" s="604"/>
      <c r="BG8" s="597">
        <v>54645</v>
      </c>
      <c r="BH8" s="378"/>
      <c r="BI8" s="378"/>
      <c r="BJ8" s="378"/>
      <c r="BK8" s="378"/>
      <c r="BL8" s="378"/>
      <c r="BM8" s="378"/>
      <c r="BN8" s="598"/>
      <c r="BO8" s="599">
        <v>1.9</v>
      </c>
      <c r="BP8" s="599"/>
      <c r="BQ8" s="599"/>
      <c r="BR8" s="599"/>
      <c r="BS8" s="608" t="s">
        <v>202</v>
      </c>
      <c r="BT8" s="378"/>
      <c r="BU8" s="378"/>
      <c r="BV8" s="378"/>
      <c r="BW8" s="378"/>
      <c r="BX8" s="378"/>
      <c r="BY8" s="378"/>
      <c r="BZ8" s="378"/>
      <c r="CA8" s="378"/>
      <c r="CB8" s="609"/>
      <c r="CD8" s="602" t="s">
        <v>330</v>
      </c>
      <c r="CE8" s="603"/>
      <c r="CF8" s="603"/>
      <c r="CG8" s="603"/>
      <c r="CH8" s="603"/>
      <c r="CI8" s="603"/>
      <c r="CJ8" s="603"/>
      <c r="CK8" s="603"/>
      <c r="CL8" s="603"/>
      <c r="CM8" s="603"/>
      <c r="CN8" s="603"/>
      <c r="CO8" s="603"/>
      <c r="CP8" s="603"/>
      <c r="CQ8" s="604"/>
      <c r="CR8" s="597">
        <v>6076122</v>
      </c>
      <c r="CS8" s="378"/>
      <c r="CT8" s="378"/>
      <c r="CU8" s="378"/>
      <c r="CV8" s="378"/>
      <c r="CW8" s="378"/>
      <c r="CX8" s="378"/>
      <c r="CY8" s="598"/>
      <c r="CZ8" s="599">
        <v>29.2</v>
      </c>
      <c r="DA8" s="599"/>
      <c r="DB8" s="599"/>
      <c r="DC8" s="599"/>
      <c r="DD8" s="608">
        <v>611706</v>
      </c>
      <c r="DE8" s="378"/>
      <c r="DF8" s="378"/>
      <c r="DG8" s="378"/>
      <c r="DH8" s="378"/>
      <c r="DI8" s="378"/>
      <c r="DJ8" s="378"/>
      <c r="DK8" s="378"/>
      <c r="DL8" s="378"/>
      <c r="DM8" s="378"/>
      <c r="DN8" s="378"/>
      <c r="DO8" s="378"/>
      <c r="DP8" s="598"/>
      <c r="DQ8" s="608">
        <v>3042391</v>
      </c>
      <c r="DR8" s="378"/>
      <c r="DS8" s="378"/>
      <c r="DT8" s="378"/>
      <c r="DU8" s="378"/>
      <c r="DV8" s="378"/>
      <c r="DW8" s="378"/>
      <c r="DX8" s="378"/>
      <c r="DY8" s="378"/>
      <c r="DZ8" s="378"/>
      <c r="EA8" s="378"/>
      <c r="EB8" s="378"/>
      <c r="EC8" s="609"/>
    </row>
    <row r="9" spans="2:143" ht="11.25" customHeight="1" x14ac:dyDescent="0.15">
      <c r="B9" s="602" t="s">
        <v>331</v>
      </c>
      <c r="C9" s="603"/>
      <c r="D9" s="603"/>
      <c r="E9" s="603"/>
      <c r="F9" s="603"/>
      <c r="G9" s="603"/>
      <c r="H9" s="603"/>
      <c r="I9" s="603"/>
      <c r="J9" s="603"/>
      <c r="K9" s="603"/>
      <c r="L9" s="603"/>
      <c r="M9" s="603"/>
      <c r="N9" s="603"/>
      <c r="O9" s="603"/>
      <c r="P9" s="603"/>
      <c r="Q9" s="604"/>
      <c r="R9" s="597">
        <v>7615</v>
      </c>
      <c r="S9" s="378"/>
      <c r="T9" s="378"/>
      <c r="U9" s="378"/>
      <c r="V9" s="378"/>
      <c r="W9" s="378"/>
      <c r="X9" s="378"/>
      <c r="Y9" s="598"/>
      <c r="Z9" s="599">
        <v>0</v>
      </c>
      <c r="AA9" s="599"/>
      <c r="AB9" s="599"/>
      <c r="AC9" s="599"/>
      <c r="AD9" s="600">
        <v>7615</v>
      </c>
      <c r="AE9" s="600"/>
      <c r="AF9" s="600"/>
      <c r="AG9" s="600"/>
      <c r="AH9" s="600"/>
      <c r="AI9" s="600"/>
      <c r="AJ9" s="600"/>
      <c r="AK9" s="600"/>
      <c r="AL9" s="605">
        <v>0.1</v>
      </c>
      <c r="AM9" s="384"/>
      <c r="AN9" s="384"/>
      <c r="AO9" s="606"/>
      <c r="AP9" s="602" t="s">
        <v>333</v>
      </c>
      <c r="AQ9" s="603"/>
      <c r="AR9" s="603"/>
      <c r="AS9" s="603"/>
      <c r="AT9" s="603"/>
      <c r="AU9" s="603"/>
      <c r="AV9" s="603"/>
      <c r="AW9" s="603"/>
      <c r="AX9" s="603"/>
      <c r="AY9" s="603"/>
      <c r="AZ9" s="603"/>
      <c r="BA9" s="603"/>
      <c r="BB9" s="603"/>
      <c r="BC9" s="603"/>
      <c r="BD9" s="603"/>
      <c r="BE9" s="603"/>
      <c r="BF9" s="604"/>
      <c r="BG9" s="597">
        <v>1096945</v>
      </c>
      <c r="BH9" s="378"/>
      <c r="BI9" s="378"/>
      <c r="BJ9" s="378"/>
      <c r="BK9" s="378"/>
      <c r="BL9" s="378"/>
      <c r="BM9" s="378"/>
      <c r="BN9" s="598"/>
      <c r="BO9" s="599">
        <v>38.4</v>
      </c>
      <c r="BP9" s="599"/>
      <c r="BQ9" s="599"/>
      <c r="BR9" s="599"/>
      <c r="BS9" s="608" t="s">
        <v>202</v>
      </c>
      <c r="BT9" s="378"/>
      <c r="BU9" s="378"/>
      <c r="BV9" s="378"/>
      <c r="BW9" s="378"/>
      <c r="BX9" s="378"/>
      <c r="BY9" s="378"/>
      <c r="BZ9" s="378"/>
      <c r="CA9" s="378"/>
      <c r="CB9" s="609"/>
      <c r="CD9" s="602" t="s">
        <v>335</v>
      </c>
      <c r="CE9" s="603"/>
      <c r="CF9" s="603"/>
      <c r="CG9" s="603"/>
      <c r="CH9" s="603"/>
      <c r="CI9" s="603"/>
      <c r="CJ9" s="603"/>
      <c r="CK9" s="603"/>
      <c r="CL9" s="603"/>
      <c r="CM9" s="603"/>
      <c r="CN9" s="603"/>
      <c r="CO9" s="603"/>
      <c r="CP9" s="603"/>
      <c r="CQ9" s="604"/>
      <c r="CR9" s="597">
        <v>1063316</v>
      </c>
      <c r="CS9" s="378"/>
      <c r="CT9" s="378"/>
      <c r="CU9" s="378"/>
      <c r="CV9" s="378"/>
      <c r="CW9" s="378"/>
      <c r="CX9" s="378"/>
      <c r="CY9" s="598"/>
      <c r="CZ9" s="599">
        <v>5.0999999999999996</v>
      </c>
      <c r="DA9" s="599"/>
      <c r="DB9" s="599"/>
      <c r="DC9" s="599"/>
      <c r="DD9" s="608" t="s">
        <v>202</v>
      </c>
      <c r="DE9" s="378"/>
      <c r="DF9" s="378"/>
      <c r="DG9" s="378"/>
      <c r="DH9" s="378"/>
      <c r="DI9" s="378"/>
      <c r="DJ9" s="378"/>
      <c r="DK9" s="378"/>
      <c r="DL9" s="378"/>
      <c r="DM9" s="378"/>
      <c r="DN9" s="378"/>
      <c r="DO9" s="378"/>
      <c r="DP9" s="598"/>
      <c r="DQ9" s="608">
        <v>897758</v>
      </c>
      <c r="DR9" s="378"/>
      <c r="DS9" s="378"/>
      <c r="DT9" s="378"/>
      <c r="DU9" s="378"/>
      <c r="DV9" s="378"/>
      <c r="DW9" s="378"/>
      <c r="DX9" s="378"/>
      <c r="DY9" s="378"/>
      <c r="DZ9" s="378"/>
      <c r="EA9" s="378"/>
      <c r="EB9" s="378"/>
      <c r="EC9" s="609"/>
    </row>
    <row r="10" spans="2:143" ht="11.25" customHeight="1" x14ac:dyDescent="0.15">
      <c r="B10" s="602" t="s">
        <v>128</v>
      </c>
      <c r="C10" s="603"/>
      <c r="D10" s="603"/>
      <c r="E10" s="603"/>
      <c r="F10" s="603"/>
      <c r="G10" s="603"/>
      <c r="H10" s="603"/>
      <c r="I10" s="603"/>
      <c r="J10" s="603"/>
      <c r="K10" s="603"/>
      <c r="L10" s="603"/>
      <c r="M10" s="603"/>
      <c r="N10" s="603"/>
      <c r="O10" s="603"/>
      <c r="P10" s="603"/>
      <c r="Q10" s="604"/>
      <c r="R10" s="597" t="s">
        <v>202</v>
      </c>
      <c r="S10" s="378"/>
      <c r="T10" s="378"/>
      <c r="U10" s="378"/>
      <c r="V10" s="378"/>
      <c r="W10" s="378"/>
      <c r="X10" s="378"/>
      <c r="Y10" s="598"/>
      <c r="Z10" s="599" t="s">
        <v>202</v>
      </c>
      <c r="AA10" s="599"/>
      <c r="AB10" s="599"/>
      <c r="AC10" s="599"/>
      <c r="AD10" s="600" t="s">
        <v>202</v>
      </c>
      <c r="AE10" s="600"/>
      <c r="AF10" s="600"/>
      <c r="AG10" s="600"/>
      <c r="AH10" s="600"/>
      <c r="AI10" s="600"/>
      <c r="AJ10" s="600"/>
      <c r="AK10" s="600"/>
      <c r="AL10" s="605" t="s">
        <v>202</v>
      </c>
      <c r="AM10" s="384"/>
      <c r="AN10" s="384"/>
      <c r="AO10" s="606"/>
      <c r="AP10" s="602" t="s">
        <v>193</v>
      </c>
      <c r="AQ10" s="603"/>
      <c r="AR10" s="603"/>
      <c r="AS10" s="603"/>
      <c r="AT10" s="603"/>
      <c r="AU10" s="603"/>
      <c r="AV10" s="603"/>
      <c r="AW10" s="603"/>
      <c r="AX10" s="603"/>
      <c r="AY10" s="603"/>
      <c r="AZ10" s="603"/>
      <c r="BA10" s="603"/>
      <c r="BB10" s="603"/>
      <c r="BC10" s="603"/>
      <c r="BD10" s="603"/>
      <c r="BE10" s="603"/>
      <c r="BF10" s="604"/>
      <c r="BG10" s="597">
        <v>57331</v>
      </c>
      <c r="BH10" s="378"/>
      <c r="BI10" s="378"/>
      <c r="BJ10" s="378"/>
      <c r="BK10" s="378"/>
      <c r="BL10" s="378"/>
      <c r="BM10" s="378"/>
      <c r="BN10" s="598"/>
      <c r="BO10" s="599">
        <v>2</v>
      </c>
      <c r="BP10" s="599"/>
      <c r="BQ10" s="599"/>
      <c r="BR10" s="599"/>
      <c r="BS10" s="608" t="s">
        <v>202</v>
      </c>
      <c r="BT10" s="378"/>
      <c r="BU10" s="378"/>
      <c r="BV10" s="378"/>
      <c r="BW10" s="378"/>
      <c r="BX10" s="378"/>
      <c r="BY10" s="378"/>
      <c r="BZ10" s="378"/>
      <c r="CA10" s="378"/>
      <c r="CB10" s="609"/>
      <c r="CD10" s="602" t="s">
        <v>44</v>
      </c>
      <c r="CE10" s="603"/>
      <c r="CF10" s="603"/>
      <c r="CG10" s="603"/>
      <c r="CH10" s="603"/>
      <c r="CI10" s="603"/>
      <c r="CJ10" s="603"/>
      <c r="CK10" s="603"/>
      <c r="CL10" s="603"/>
      <c r="CM10" s="603"/>
      <c r="CN10" s="603"/>
      <c r="CO10" s="603"/>
      <c r="CP10" s="603"/>
      <c r="CQ10" s="604"/>
      <c r="CR10" s="597">
        <v>60</v>
      </c>
      <c r="CS10" s="378"/>
      <c r="CT10" s="378"/>
      <c r="CU10" s="378"/>
      <c r="CV10" s="378"/>
      <c r="CW10" s="378"/>
      <c r="CX10" s="378"/>
      <c r="CY10" s="598"/>
      <c r="CZ10" s="599">
        <v>0</v>
      </c>
      <c r="DA10" s="599"/>
      <c r="DB10" s="599"/>
      <c r="DC10" s="599"/>
      <c r="DD10" s="608" t="s">
        <v>202</v>
      </c>
      <c r="DE10" s="378"/>
      <c r="DF10" s="378"/>
      <c r="DG10" s="378"/>
      <c r="DH10" s="378"/>
      <c r="DI10" s="378"/>
      <c r="DJ10" s="378"/>
      <c r="DK10" s="378"/>
      <c r="DL10" s="378"/>
      <c r="DM10" s="378"/>
      <c r="DN10" s="378"/>
      <c r="DO10" s="378"/>
      <c r="DP10" s="598"/>
      <c r="DQ10" s="608">
        <v>60</v>
      </c>
      <c r="DR10" s="378"/>
      <c r="DS10" s="378"/>
      <c r="DT10" s="378"/>
      <c r="DU10" s="378"/>
      <c r="DV10" s="378"/>
      <c r="DW10" s="378"/>
      <c r="DX10" s="378"/>
      <c r="DY10" s="378"/>
      <c r="DZ10" s="378"/>
      <c r="EA10" s="378"/>
      <c r="EB10" s="378"/>
      <c r="EC10" s="609"/>
    </row>
    <row r="11" spans="2:143" ht="11.25" customHeight="1" x14ac:dyDescent="0.15">
      <c r="B11" s="602" t="s">
        <v>102</v>
      </c>
      <c r="C11" s="603"/>
      <c r="D11" s="603"/>
      <c r="E11" s="603"/>
      <c r="F11" s="603"/>
      <c r="G11" s="603"/>
      <c r="H11" s="603"/>
      <c r="I11" s="603"/>
      <c r="J11" s="603"/>
      <c r="K11" s="603"/>
      <c r="L11" s="603"/>
      <c r="M11" s="603"/>
      <c r="N11" s="603"/>
      <c r="O11" s="603"/>
      <c r="P11" s="603"/>
      <c r="Q11" s="604"/>
      <c r="R11" s="597">
        <v>676910</v>
      </c>
      <c r="S11" s="378"/>
      <c r="T11" s="378"/>
      <c r="U11" s="378"/>
      <c r="V11" s="378"/>
      <c r="W11" s="378"/>
      <c r="X11" s="378"/>
      <c r="Y11" s="598"/>
      <c r="Z11" s="605">
        <v>3.1</v>
      </c>
      <c r="AA11" s="384"/>
      <c r="AB11" s="384"/>
      <c r="AC11" s="610"/>
      <c r="AD11" s="608">
        <v>676910</v>
      </c>
      <c r="AE11" s="378"/>
      <c r="AF11" s="378"/>
      <c r="AG11" s="378"/>
      <c r="AH11" s="378"/>
      <c r="AI11" s="378"/>
      <c r="AJ11" s="378"/>
      <c r="AK11" s="598"/>
      <c r="AL11" s="605">
        <v>7.1</v>
      </c>
      <c r="AM11" s="384"/>
      <c r="AN11" s="384"/>
      <c r="AO11" s="606"/>
      <c r="AP11" s="602" t="s">
        <v>337</v>
      </c>
      <c r="AQ11" s="603"/>
      <c r="AR11" s="603"/>
      <c r="AS11" s="603"/>
      <c r="AT11" s="603"/>
      <c r="AU11" s="603"/>
      <c r="AV11" s="603"/>
      <c r="AW11" s="603"/>
      <c r="AX11" s="603"/>
      <c r="AY11" s="603"/>
      <c r="AZ11" s="603"/>
      <c r="BA11" s="603"/>
      <c r="BB11" s="603"/>
      <c r="BC11" s="603"/>
      <c r="BD11" s="603"/>
      <c r="BE11" s="603"/>
      <c r="BF11" s="604"/>
      <c r="BG11" s="597">
        <v>64000</v>
      </c>
      <c r="BH11" s="378"/>
      <c r="BI11" s="378"/>
      <c r="BJ11" s="378"/>
      <c r="BK11" s="378"/>
      <c r="BL11" s="378"/>
      <c r="BM11" s="378"/>
      <c r="BN11" s="598"/>
      <c r="BO11" s="599">
        <v>2.2000000000000002</v>
      </c>
      <c r="BP11" s="599"/>
      <c r="BQ11" s="599"/>
      <c r="BR11" s="599"/>
      <c r="BS11" s="608" t="s">
        <v>202</v>
      </c>
      <c r="BT11" s="378"/>
      <c r="BU11" s="378"/>
      <c r="BV11" s="378"/>
      <c r="BW11" s="378"/>
      <c r="BX11" s="378"/>
      <c r="BY11" s="378"/>
      <c r="BZ11" s="378"/>
      <c r="CA11" s="378"/>
      <c r="CB11" s="609"/>
      <c r="CD11" s="602" t="s">
        <v>340</v>
      </c>
      <c r="CE11" s="603"/>
      <c r="CF11" s="603"/>
      <c r="CG11" s="603"/>
      <c r="CH11" s="603"/>
      <c r="CI11" s="603"/>
      <c r="CJ11" s="603"/>
      <c r="CK11" s="603"/>
      <c r="CL11" s="603"/>
      <c r="CM11" s="603"/>
      <c r="CN11" s="603"/>
      <c r="CO11" s="603"/>
      <c r="CP11" s="603"/>
      <c r="CQ11" s="604"/>
      <c r="CR11" s="597">
        <v>510820</v>
      </c>
      <c r="CS11" s="378"/>
      <c r="CT11" s="378"/>
      <c r="CU11" s="378"/>
      <c r="CV11" s="378"/>
      <c r="CW11" s="378"/>
      <c r="CX11" s="378"/>
      <c r="CY11" s="598"/>
      <c r="CZ11" s="599">
        <v>2.5</v>
      </c>
      <c r="DA11" s="599"/>
      <c r="DB11" s="599"/>
      <c r="DC11" s="599"/>
      <c r="DD11" s="608">
        <v>232997</v>
      </c>
      <c r="DE11" s="378"/>
      <c r="DF11" s="378"/>
      <c r="DG11" s="378"/>
      <c r="DH11" s="378"/>
      <c r="DI11" s="378"/>
      <c r="DJ11" s="378"/>
      <c r="DK11" s="378"/>
      <c r="DL11" s="378"/>
      <c r="DM11" s="378"/>
      <c r="DN11" s="378"/>
      <c r="DO11" s="378"/>
      <c r="DP11" s="598"/>
      <c r="DQ11" s="608">
        <v>173088</v>
      </c>
      <c r="DR11" s="378"/>
      <c r="DS11" s="378"/>
      <c r="DT11" s="378"/>
      <c r="DU11" s="378"/>
      <c r="DV11" s="378"/>
      <c r="DW11" s="378"/>
      <c r="DX11" s="378"/>
      <c r="DY11" s="378"/>
      <c r="DZ11" s="378"/>
      <c r="EA11" s="378"/>
      <c r="EB11" s="378"/>
      <c r="EC11" s="609"/>
    </row>
    <row r="12" spans="2:143" ht="11.25" customHeight="1" x14ac:dyDescent="0.15">
      <c r="B12" s="602" t="s">
        <v>144</v>
      </c>
      <c r="C12" s="603"/>
      <c r="D12" s="603"/>
      <c r="E12" s="603"/>
      <c r="F12" s="603"/>
      <c r="G12" s="603"/>
      <c r="H12" s="603"/>
      <c r="I12" s="603"/>
      <c r="J12" s="603"/>
      <c r="K12" s="603"/>
      <c r="L12" s="603"/>
      <c r="M12" s="603"/>
      <c r="N12" s="603"/>
      <c r="O12" s="603"/>
      <c r="P12" s="603"/>
      <c r="Q12" s="604"/>
      <c r="R12" s="597" t="s">
        <v>202</v>
      </c>
      <c r="S12" s="378"/>
      <c r="T12" s="378"/>
      <c r="U12" s="378"/>
      <c r="V12" s="378"/>
      <c r="W12" s="378"/>
      <c r="X12" s="378"/>
      <c r="Y12" s="598"/>
      <c r="Z12" s="599" t="s">
        <v>202</v>
      </c>
      <c r="AA12" s="599"/>
      <c r="AB12" s="599"/>
      <c r="AC12" s="599"/>
      <c r="AD12" s="600" t="s">
        <v>202</v>
      </c>
      <c r="AE12" s="600"/>
      <c r="AF12" s="600"/>
      <c r="AG12" s="600"/>
      <c r="AH12" s="600"/>
      <c r="AI12" s="600"/>
      <c r="AJ12" s="600"/>
      <c r="AK12" s="600"/>
      <c r="AL12" s="605" t="s">
        <v>202</v>
      </c>
      <c r="AM12" s="384"/>
      <c r="AN12" s="384"/>
      <c r="AO12" s="606"/>
      <c r="AP12" s="602" t="s">
        <v>341</v>
      </c>
      <c r="AQ12" s="603"/>
      <c r="AR12" s="603"/>
      <c r="AS12" s="603"/>
      <c r="AT12" s="603"/>
      <c r="AU12" s="603"/>
      <c r="AV12" s="603"/>
      <c r="AW12" s="603"/>
      <c r="AX12" s="603"/>
      <c r="AY12" s="603"/>
      <c r="AZ12" s="603"/>
      <c r="BA12" s="603"/>
      <c r="BB12" s="603"/>
      <c r="BC12" s="603"/>
      <c r="BD12" s="603"/>
      <c r="BE12" s="603"/>
      <c r="BF12" s="604"/>
      <c r="BG12" s="597">
        <v>1252006</v>
      </c>
      <c r="BH12" s="378"/>
      <c r="BI12" s="378"/>
      <c r="BJ12" s="378"/>
      <c r="BK12" s="378"/>
      <c r="BL12" s="378"/>
      <c r="BM12" s="378"/>
      <c r="BN12" s="598"/>
      <c r="BO12" s="599">
        <v>43.8</v>
      </c>
      <c r="BP12" s="599"/>
      <c r="BQ12" s="599"/>
      <c r="BR12" s="599"/>
      <c r="BS12" s="608" t="s">
        <v>202</v>
      </c>
      <c r="BT12" s="378"/>
      <c r="BU12" s="378"/>
      <c r="BV12" s="378"/>
      <c r="BW12" s="378"/>
      <c r="BX12" s="378"/>
      <c r="BY12" s="378"/>
      <c r="BZ12" s="378"/>
      <c r="CA12" s="378"/>
      <c r="CB12" s="609"/>
      <c r="CD12" s="602" t="s">
        <v>88</v>
      </c>
      <c r="CE12" s="603"/>
      <c r="CF12" s="603"/>
      <c r="CG12" s="603"/>
      <c r="CH12" s="603"/>
      <c r="CI12" s="603"/>
      <c r="CJ12" s="603"/>
      <c r="CK12" s="603"/>
      <c r="CL12" s="603"/>
      <c r="CM12" s="603"/>
      <c r="CN12" s="603"/>
      <c r="CO12" s="603"/>
      <c r="CP12" s="603"/>
      <c r="CQ12" s="604"/>
      <c r="CR12" s="597">
        <v>517984</v>
      </c>
      <c r="CS12" s="378"/>
      <c r="CT12" s="378"/>
      <c r="CU12" s="378"/>
      <c r="CV12" s="378"/>
      <c r="CW12" s="378"/>
      <c r="CX12" s="378"/>
      <c r="CY12" s="598"/>
      <c r="CZ12" s="599">
        <v>2.5</v>
      </c>
      <c r="DA12" s="599"/>
      <c r="DB12" s="599"/>
      <c r="DC12" s="599"/>
      <c r="DD12" s="608">
        <v>105515</v>
      </c>
      <c r="DE12" s="378"/>
      <c r="DF12" s="378"/>
      <c r="DG12" s="378"/>
      <c r="DH12" s="378"/>
      <c r="DI12" s="378"/>
      <c r="DJ12" s="378"/>
      <c r="DK12" s="378"/>
      <c r="DL12" s="378"/>
      <c r="DM12" s="378"/>
      <c r="DN12" s="378"/>
      <c r="DO12" s="378"/>
      <c r="DP12" s="598"/>
      <c r="DQ12" s="608">
        <v>341009</v>
      </c>
      <c r="DR12" s="378"/>
      <c r="DS12" s="378"/>
      <c r="DT12" s="378"/>
      <c r="DU12" s="378"/>
      <c r="DV12" s="378"/>
      <c r="DW12" s="378"/>
      <c r="DX12" s="378"/>
      <c r="DY12" s="378"/>
      <c r="DZ12" s="378"/>
      <c r="EA12" s="378"/>
      <c r="EB12" s="378"/>
      <c r="EC12" s="609"/>
    </row>
    <row r="13" spans="2:143" ht="11.25" customHeight="1" x14ac:dyDescent="0.15">
      <c r="B13" s="602" t="s">
        <v>343</v>
      </c>
      <c r="C13" s="603"/>
      <c r="D13" s="603"/>
      <c r="E13" s="603"/>
      <c r="F13" s="603"/>
      <c r="G13" s="603"/>
      <c r="H13" s="603"/>
      <c r="I13" s="603"/>
      <c r="J13" s="603"/>
      <c r="K13" s="603"/>
      <c r="L13" s="603"/>
      <c r="M13" s="603"/>
      <c r="N13" s="603"/>
      <c r="O13" s="603"/>
      <c r="P13" s="603"/>
      <c r="Q13" s="604"/>
      <c r="R13" s="597" t="s">
        <v>202</v>
      </c>
      <c r="S13" s="378"/>
      <c r="T13" s="378"/>
      <c r="U13" s="378"/>
      <c r="V13" s="378"/>
      <c r="W13" s="378"/>
      <c r="X13" s="378"/>
      <c r="Y13" s="598"/>
      <c r="Z13" s="599" t="s">
        <v>202</v>
      </c>
      <c r="AA13" s="599"/>
      <c r="AB13" s="599"/>
      <c r="AC13" s="599"/>
      <c r="AD13" s="600" t="s">
        <v>202</v>
      </c>
      <c r="AE13" s="600"/>
      <c r="AF13" s="600"/>
      <c r="AG13" s="600"/>
      <c r="AH13" s="600"/>
      <c r="AI13" s="600"/>
      <c r="AJ13" s="600"/>
      <c r="AK13" s="600"/>
      <c r="AL13" s="605" t="s">
        <v>202</v>
      </c>
      <c r="AM13" s="384"/>
      <c r="AN13" s="384"/>
      <c r="AO13" s="606"/>
      <c r="AP13" s="602" t="s">
        <v>344</v>
      </c>
      <c r="AQ13" s="603"/>
      <c r="AR13" s="603"/>
      <c r="AS13" s="603"/>
      <c r="AT13" s="603"/>
      <c r="AU13" s="603"/>
      <c r="AV13" s="603"/>
      <c r="AW13" s="603"/>
      <c r="AX13" s="603"/>
      <c r="AY13" s="603"/>
      <c r="AZ13" s="603"/>
      <c r="BA13" s="603"/>
      <c r="BB13" s="603"/>
      <c r="BC13" s="603"/>
      <c r="BD13" s="603"/>
      <c r="BE13" s="603"/>
      <c r="BF13" s="604"/>
      <c r="BG13" s="597">
        <v>1249341</v>
      </c>
      <c r="BH13" s="378"/>
      <c r="BI13" s="378"/>
      <c r="BJ13" s="378"/>
      <c r="BK13" s="378"/>
      <c r="BL13" s="378"/>
      <c r="BM13" s="378"/>
      <c r="BN13" s="598"/>
      <c r="BO13" s="599">
        <v>43.7</v>
      </c>
      <c r="BP13" s="599"/>
      <c r="BQ13" s="599"/>
      <c r="BR13" s="599"/>
      <c r="BS13" s="608" t="s">
        <v>202</v>
      </c>
      <c r="BT13" s="378"/>
      <c r="BU13" s="378"/>
      <c r="BV13" s="378"/>
      <c r="BW13" s="378"/>
      <c r="BX13" s="378"/>
      <c r="BY13" s="378"/>
      <c r="BZ13" s="378"/>
      <c r="CA13" s="378"/>
      <c r="CB13" s="609"/>
      <c r="CD13" s="602" t="s">
        <v>346</v>
      </c>
      <c r="CE13" s="603"/>
      <c r="CF13" s="603"/>
      <c r="CG13" s="603"/>
      <c r="CH13" s="603"/>
      <c r="CI13" s="603"/>
      <c r="CJ13" s="603"/>
      <c r="CK13" s="603"/>
      <c r="CL13" s="603"/>
      <c r="CM13" s="603"/>
      <c r="CN13" s="603"/>
      <c r="CO13" s="603"/>
      <c r="CP13" s="603"/>
      <c r="CQ13" s="604"/>
      <c r="CR13" s="597">
        <v>1588032</v>
      </c>
      <c r="CS13" s="378"/>
      <c r="CT13" s="378"/>
      <c r="CU13" s="378"/>
      <c r="CV13" s="378"/>
      <c r="CW13" s="378"/>
      <c r="CX13" s="378"/>
      <c r="CY13" s="598"/>
      <c r="CZ13" s="599">
        <v>7.6</v>
      </c>
      <c r="DA13" s="599"/>
      <c r="DB13" s="599"/>
      <c r="DC13" s="599"/>
      <c r="DD13" s="608">
        <v>592012</v>
      </c>
      <c r="DE13" s="378"/>
      <c r="DF13" s="378"/>
      <c r="DG13" s="378"/>
      <c r="DH13" s="378"/>
      <c r="DI13" s="378"/>
      <c r="DJ13" s="378"/>
      <c r="DK13" s="378"/>
      <c r="DL13" s="378"/>
      <c r="DM13" s="378"/>
      <c r="DN13" s="378"/>
      <c r="DO13" s="378"/>
      <c r="DP13" s="598"/>
      <c r="DQ13" s="608">
        <v>1049726</v>
      </c>
      <c r="DR13" s="378"/>
      <c r="DS13" s="378"/>
      <c r="DT13" s="378"/>
      <c r="DU13" s="378"/>
      <c r="DV13" s="378"/>
      <c r="DW13" s="378"/>
      <c r="DX13" s="378"/>
      <c r="DY13" s="378"/>
      <c r="DZ13" s="378"/>
      <c r="EA13" s="378"/>
      <c r="EB13" s="378"/>
      <c r="EC13" s="609"/>
    </row>
    <row r="14" spans="2:143" ht="11.25" customHeight="1" x14ac:dyDescent="0.15">
      <c r="B14" s="602" t="s">
        <v>347</v>
      </c>
      <c r="C14" s="603"/>
      <c r="D14" s="603"/>
      <c r="E14" s="603"/>
      <c r="F14" s="603"/>
      <c r="G14" s="603"/>
      <c r="H14" s="603"/>
      <c r="I14" s="603"/>
      <c r="J14" s="603"/>
      <c r="K14" s="603"/>
      <c r="L14" s="603"/>
      <c r="M14" s="603"/>
      <c r="N14" s="603"/>
      <c r="O14" s="603"/>
      <c r="P14" s="603"/>
      <c r="Q14" s="604"/>
      <c r="R14" s="597" t="s">
        <v>202</v>
      </c>
      <c r="S14" s="378"/>
      <c r="T14" s="378"/>
      <c r="U14" s="378"/>
      <c r="V14" s="378"/>
      <c r="W14" s="378"/>
      <c r="X14" s="378"/>
      <c r="Y14" s="598"/>
      <c r="Z14" s="599" t="s">
        <v>202</v>
      </c>
      <c r="AA14" s="599"/>
      <c r="AB14" s="599"/>
      <c r="AC14" s="599"/>
      <c r="AD14" s="600" t="s">
        <v>202</v>
      </c>
      <c r="AE14" s="600"/>
      <c r="AF14" s="600"/>
      <c r="AG14" s="600"/>
      <c r="AH14" s="600"/>
      <c r="AI14" s="600"/>
      <c r="AJ14" s="600"/>
      <c r="AK14" s="600"/>
      <c r="AL14" s="605" t="s">
        <v>202</v>
      </c>
      <c r="AM14" s="384"/>
      <c r="AN14" s="384"/>
      <c r="AO14" s="606"/>
      <c r="AP14" s="602" t="s">
        <v>225</v>
      </c>
      <c r="AQ14" s="603"/>
      <c r="AR14" s="603"/>
      <c r="AS14" s="603"/>
      <c r="AT14" s="603"/>
      <c r="AU14" s="603"/>
      <c r="AV14" s="603"/>
      <c r="AW14" s="603"/>
      <c r="AX14" s="603"/>
      <c r="AY14" s="603"/>
      <c r="AZ14" s="603"/>
      <c r="BA14" s="603"/>
      <c r="BB14" s="603"/>
      <c r="BC14" s="603"/>
      <c r="BD14" s="603"/>
      <c r="BE14" s="603"/>
      <c r="BF14" s="604"/>
      <c r="BG14" s="597">
        <v>107712</v>
      </c>
      <c r="BH14" s="378"/>
      <c r="BI14" s="378"/>
      <c r="BJ14" s="378"/>
      <c r="BK14" s="378"/>
      <c r="BL14" s="378"/>
      <c r="BM14" s="378"/>
      <c r="BN14" s="598"/>
      <c r="BO14" s="599">
        <v>3.8</v>
      </c>
      <c r="BP14" s="599"/>
      <c r="BQ14" s="599"/>
      <c r="BR14" s="599"/>
      <c r="BS14" s="608" t="s">
        <v>202</v>
      </c>
      <c r="BT14" s="378"/>
      <c r="BU14" s="378"/>
      <c r="BV14" s="378"/>
      <c r="BW14" s="378"/>
      <c r="BX14" s="378"/>
      <c r="BY14" s="378"/>
      <c r="BZ14" s="378"/>
      <c r="CA14" s="378"/>
      <c r="CB14" s="609"/>
      <c r="CD14" s="602" t="s">
        <v>349</v>
      </c>
      <c r="CE14" s="603"/>
      <c r="CF14" s="603"/>
      <c r="CG14" s="603"/>
      <c r="CH14" s="603"/>
      <c r="CI14" s="603"/>
      <c r="CJ14" s="603"/>
      <c r="CK14" s="603"/>
      <c r="CL14" s="603"/>
      <c r="CM14" s="603"/>
      <c r="CN14" s="603"/>
      <c r="CO14" s="603"/>
      <c r="CP14" s="603"/>
      <c r="CQ14" s="604"/>
      <c r="CR14" s="597">
        <v>893951</v>
      </c>
      <c r="CS14" s="378"/>
      <c r="CT14" s="378"/>
      <c r="CU14" s="378"/>
      <c r="CV14" s="378"/>
      <c r="CW14" s="378"/>
      <c r="CX14" s="378"/>
      <c r="CY14" s="598"/>
      <c r="CZ14" s="599">
        <v>4.3</v>
      </c>
      <c r="DA14" s="599"/>
      <c r="DB14" s="599"/>
      <c r="DC14" s="599"/>
      <c r="DD14" s="608">
        <v>3294</v>
      </c>
      <c r="DE14" s="378"/>
      <c r="DF14" s="378"/>
      <c r="DG14" s="378"/>
      <c r="DH14" s="378"/>
      <c r="DI14" s="378"/>
      <c r="DJ14" s="378"/>
      <c r="DK14" s="378"/>
      <c r="DL14" s="378"/>
      <c r="DM14" s="378"/>
      <c r="DN14" s="378"/>
      <c r="DO14" s="378"/>
      <c r="DP14" s="598"/>
      <c r="DQ14" s="608">
        <v>892327</v>
      </c>
      <c r="DR14" s="378"/>
      <c r="DS14" s="378"/>
      <c r="DT14" s="378"/>
      <c r="DU14" s="378"/>
      <c r="DV14" s="378"/>
      <c r="DW14" s="378"/>
      <c r="DX14" s="378"/>
      <c r="DY14" s="378"/>
      <c r="DZ14" s="378"/>
      <c r="EA14" s="378"/>
      <c r="EB14" s="378"/>
      <c r="EC14" s="609"/>
    </row>
    <row r="15" spans="2:143" ht="11.25" customHeight="1" x14ac:dyDescent="0.15">
      <c r="B15" s="602" t="s">
        <v>316</v>
      </c>
      <c r="C15" s="603"/>
      <c r="D15" s="603"/>
      <c r="E15" s="603"/>
      <c r="F15" s="603"/>
      <c r="G15" s="603"/>
      <c r="H15" s="603"/>
      <c r="I15" s="603"/>
      <c r="J15" s="603"/>
      <c r="K15" s="603"/>
      <c r="L15" s="603"/>
      <c r="M15" s="603"/>
      <c r="N15" s="603"/>
      <c r="O15" s="603"/>
      <c r="P15" s="603"/>
      <c r="Q15" s="604"/>
      <c r="R15" s="597" t="s">
        <v>202</v>
      </c>
      <c r="S15" s="378"/>
      <c r="T15" s="378"/>
      <c r="U15" s="378"/>
      <c r="V15" s="378"/>
      <c r="W15" s="378"/>
      <c r="X15" s="378"/>
      <c r="Y15" s="598"/>
      <c r="Z15" s="599" t="s">
        <v>202</v>
      </c>
      <c r="AA15" s="599"/>
      <c r="AB15" s="599"/>
      <c r="AC15" s="599"/>
      <c r="AD15" s="600" t="s">
        <v>202</v>
      </c>
      <c r="AE15" s="600"/>
      <c r="AF15" s="600"/>
      <c r="AG15" s="600"/>
      <c r="AH15" s="600"/>
      <c r="AI15" s="600"/>
      <c r="AJ15" s="600"/>
      <c r="AK15" s="600"/>
      <c r="AL15" s="605" t="s">
        <v>202</v>
      </c>
      <c r="AM15" s="384"/>
      <c r="AN15" s="384"/>
      <c r="AO15" s="606"/>
      <c r="AP15" s="602" t="s">
        <v>350</v>
      </c>
      <c r="AQ15" s="603"/>
      <c r="AR15" s="603"/>
      <c r="AS15" s="603"/>
      <c r="AT15" s="603"/>
      <c r="AU15" s="603"/>
      <c r="AV15" s="603"/>
      <c r="AW15" s="603"/>
      <c r="AX15" s="603"/>
      <c r="AY15" s="603"/>
      <c r="AZ15" s="603"/>
      <c r="BA15" s="603"/>
      <c r="BB15" s="603"/>
      <c r="BC15" s="603"/>
      <c r="BD15" s="603"/>
      <c r="BE15" s="603"/>
      <c r="BF15" s="604"/>
      <c r="BG15" s="597">
        <v>199067</v>
      </c>
      <c r="BH15" s="378"/>
      <c r="BI15" s="378"/>
      <c r="BJ15" s="378"/>
      <c r="BK15" s="378"/>
      <c r="BL15" s="378"/>
      <c r="BM15" s="378"/>
      <c r="BN15" s="598"/>
      <c r="BO15" s="599">
        <v>7</v>
      </c>
      <c r="BP15" s="599"/>
      <c r="BQ15" s="599"/>
      <c r="BR15" s="599"/>
      <c r="BS15" s="608" t="s">
        <v>202</v>
      </c>
      <c r="BT15" s="378"/>
      <c r="BU15" s="378"/>
      <c r="BV15" s="378"/>
      <c r="BW15" s="378"/>
      <c r="BX15" s="378"/>
      <c r="BY15" s="378"/>
      <c r="BZ15" s="378"/>
      <c r="CA15" s="378"/>
      <c r="CB15" s="609"/>
      <c r="CD15" s="602" t="s">
        <v>351</v>
      </c>
      <c r="CE15" s="603"/>
      <c r="CF15" s="603"/>
      <c r="CG15" s="603"/>
      <c r="CH15" s="603"/>
      <c r="CI15" s="603"/>
      <c r="CJ15" s="603"/>
      <c r="CK15" s="603"/>
      <c r="CL15" s="603"/>
      <c r="CM15" s="603"/>
      <c r="CN15" s="603"/>
      <c r="CO15" s="603"/>
      <c r="CP15" s="603"/>
      <c r="CQ15" s="604"/>
      <c r="CR15" s="597">
        <v>1443691</v>
      </c>
      <c r="CS15" s="378"/>
      <c r="CT15" s="378"/>
      <c r="CU15" s="378"/>
      <c r="CV15" s="378"/>
      <c r="CW15" s="378"/>
      <c r="CX15" s="378"/>
      <c r="CY15" s="598"/>
      <c r="CZ15" s="599">
        <v>6.9</v>
      </c>
      <c r="DA15" s="599"/>
      <c r="DB15" s="599"/>
      <c r="DC15" s="599"/>
      <c r="DD15" s="608">
        <v>246909</v>
      </c>
      <c r="DE15" s="378"/>
      <c r="DF15" s="378"/>
      <c r="DG15" s="378"/>
      <c r="DH15" s="378"/>
      <c r="DI15" s="378"/>
      <c r="DJ15" s="378"/>
      <c r="DK15" s="378"/>
      <c r="DL15" s="378"/>
      <c r="DM15" s="378"/>
      <c r="DN15" s="378"/>
      <c r="DO15" s="378"/>
      <c r="DP15" s="598"/>
      <c r="DQ15" s="608">
        <v>1229928</v>
      </c>
      <c r="DR15" s="378"/>
      <c r="DS15" s="378"/>
      <c r="DT15" s="378"/>
      <c r="DU15" s="378"/>
      <c r="DV15" s="378"/>
      <c r="DW15" s="378"/>
      <c r="DX15" s="378"/>
      <c r="DY15" s="378"/>
      <c r="DZ15" s="378"/>
      <c r="EA15" s="378"/>
      <c r="EB15" s="378"/>
      <c r="EC15" s="609"/>
    </row>
    <row r="16" spans="2:143" ht="11.25" customHeight="1" x14ac:dyDescent="0.15">
      <c r="B16" s="602" t="s">
        <v>352</v>
      </c>
      <c r="C16" s="603"/>
      <c r="D16" s="603"/>
      <c r="E16" s="603"/>
      <c r="F16" s="603"/>
      <c r="G16" s="603"/>
      <c r="H16" s="603"/>
      <c r="I16" s="603"/>
      <c r="J16" s="603"/>
      <c r="K16" s="603"/>
      <c r="L16" s="603"/>
      <c r="M16" s="603"/>
      <c r="N16" s="603"/>
      <c r="O16" s="603"/>
      <c r="P16" s="603"/>
      <c r="Q16" s="604"/>
      <c r="R16" s="597">
        <v>7404</v>
      </c>
      <c r="S16" s="378"/>
      <c r="T16" s="378"/>
      <c r="U16" s="378"/>
      <c r="V16" s="378"/>
      <c r="W16" s="378"/>
      <c r="X16" s="378"/>
      <c r="Y16" s="598"/>
      <c r="Z16" s="599">
        <v>0</v>
      </c>
      <c r="AA16" s="599"/>
      <c r="AB16" s="599"/>
      <c r="AC16" s="599"/>
      <c r="AD16" s="600">
        <v>7404</v>
      </c>
      <c r="AE16" s="600"/>
      <c r="AF16" s="600"/>
      <c r="AG16" s="600"/>
      <c r="AH16" s="600"/>
      <c r="AI16" s="600"/>
      <c r="AJ16" s="600"/>
      <c r="AK16" s="600"/>
      <c r="AL16" s="605">
        <v>0.1</v>
      </c>
      <c r="AM16" s="384"/>
      <c r="AN16" s="384"/>
      <c r="AO16" s="606"/>
      <c r="AP16" s="602" t="s">
        <v>353</v>
      </c>
      <c r="AQ16" s="603"/>
      <c r="AR16" s="603"/>
      <c r="AS16" s="603"/>
      <c r="AT16" s="603"/>
      <c r="AU16" s="603"/>
      <c r="AV16" s="603"/>
      <c r="AW16" s="603"/>
      <c r="AX16" s="603"/>
      <c r="AY16" s="603"/>
      <c r="AZ16" s="603"/>
      <c r="BA16" s="603"/>
      <c r="BB16" s="603"/>
      <c r="BC16" s="603"/>
      <c r="BD16" s="603"/>
      <c r="BE16" s="603"/>
      <c r="BF16" s="604"/>
      <c r="BG16" s="597">
        <v>73</v>
      </c>
      <c r="BH16" s="378"/>
      <c r="BI16" s="378"/>
      <c r="BJ16" s="378"/>
      <c r="BK16" s="378"/>
      <c r="BL16" s="378"/>
      <c r="BM16" s="378"/>
      <c r="BN16" s="598"/>
      <c r="BO16" s="599">
        <v>0</v>
      </c>
      <c r="BP16" s="599"/>
      <c r="BQ16" s="599"/>
      <c r="BR16" s="599"/>
      <c r="BS16" s="608" t="s">
        <v>202</v>
      </c>
      <c r="BT16" s="378"/>
      <c r="BU16" s="378"/>
      <c r="BV16" s="378"/>
      <c r="BW16" s="378"/>
      <c r="BX16" s="378"/>
      <c r="BY16" s="378"/>
      <c r="BZ16" s="378"/>
      <c r="CA16" s="378"/>
      <c r="CB16" s="609"/>
      <c r="CD16" s="602" t="s">
        <v>354</v>
      </c>
      <c r="CE16" s="603"/>
      <c r="CF16" s="603"/>
      <c r="CG16" s="603"/>
      <c r="CH16" s="603"/>
      <c r="CI16" s="603"/>
      <c r="CJ16" s="603"/>
      <c r="CK16" s="603"/>
      <c r="CL16" s="603"/>
      <c r="CM16" s="603"/>
      <c r="CN16" s="603"/>
      <c r="CO16" s="603"/>
      <c r="CP16" s="603"/>
      <c r="CQ16" s="604"/>
      <c r="CR16" s="597">
        <v>27920</v>
      </c>
      <c r="CS16" s="378"/>
      <c r="CT16" s="378"/>
      <c r="CU16" s="378"/>
      <c r="CV16" s="378"/>
      <c r="CW16" s="378"/>
      <c r="CX16" s="378"/>
      <c r="CY16" s="598"/>
      <c r="CZ16" s="599">
        <v>0.1</v>
      </c>
      <c r="DA16" s="599"/>
      <c r="DB16" s="599"/>
      <c r="DC16" s="599"/>
      <c r="DD16" s="608" t="s">
        <v>202</v>
      </c>
      <c r="DE16" s="378"/>
      <c r="DF16" s="378"/>
      <c r="DG16" s="378"/>
      <c r="DH16" s="378"/>
      <c r="DI16" s="378"/>
      <c r="DJ16" s="378"/>
      <c r="DK16" s="378"/>
      <c r="DL16" s="378"/>
      <c r="DM16" s="378"/>
      <c r="DN16" s="378"/>
      <c r="DO16" s="378"/>
      <c r="DP16" s="598"/>
      <c r="DQ16" s="608">
        <v>11943</v>
      </c>
      <c r="DR16" s="378"/>
      <c r="DS16" s="378"/>
      <c r="DT16" s="378"/>
      <c r="DU16" s="378"/>
      <c r="DV16" s="378"/>
      <c r="DW16" s="378"/>
      <c r="DX16" s="378"/>
      <c r="DY16" s="378"/>
      <c r="DZ16" s="378"/>
      <c r="EA16" s="378"/>
      <c r="EB16" s="378"/>
      <c r="EC16" s="609"/>
    </row>
    <row r="17" spans="2:133" ht="11.25" customHeight="1" x14ac:dyDescent="0.15">
      <c r="B17" s="602" t="s">
        <v>355</v>
      </c>
      <c r="C17" s="603"/>
      <c r="D17" s="603"/>
      <c r="E17" s="603"/>
      <c r="F17" s="603"/>
      <c r="G17" s="603"/>
      <c r="H17" s="603"/>
      <c r="I17" s="603"/>
      <c r="J17" s="603"/>
      <c r="K17" s="603"/>
      <c r="L17" s="603"/>
      <c r="M17" s="603"/>
      <c r="N17" s="603"/>
      <c r="O17" s="603"/>
      <c r="P17" s="603"/>
      <c r="Q17" s="604"/>
      <c r="R17" s="597">
        <v>8584</v>
      </c>
      <c r="S17" s="378"/>
      <c r="T17" s="378"/>
      <c r="U17" s="378"/>
      <c r="V17" s="378"/>
      <c r="W17" s="378"/>
      <c r="X17" s="378"/>
      <c r="Y17" s="598"/>
      <c r="Z17" s="599">
        <v>0</v>
      </c>
      <c r="AA17" s="599"/>
      <c r="AB17" s="599"/>
      <c r="AC17" s="599"/>
      <c r="AD17" s="600">
        <v>8584</v>
      </c>
      <c r="AE17" s="600"/>
      <c r="AF17" s="600"/>
      <c r="AG17" s="600"/>
      <c r="AH17" s="600"/>
      <c r="AI17" s="600"/>
      <c r="AJ17" s="600"/>
      <c r="AK17" s="600"/>
      <c r="AL17" s="605">
        <v>0.1</v>
      </c>
      <c r="AM17" s="384"/>
      <c r="AN17" s="384"/>
      <c r="AO17" s="606"/>
      <c r="AP17" s="602" t="s">
        <v>356</v>
      </c>
      <c r="AQ17" s="603"/>
      <c r="AR17" s="603"/>
      <c r="AS17" s="603"/>
      <c r="AT17" s="603"/>
      <c r="AU17" s="603"/>
      <c r="AV17" s="603"/>
      <c r="AW17" s="603"/>
      <c r="AX17" s="603"/>
      <c r="AY17" s="603"/>
      <c r="AZ17" s="603"/>
      <c r="BA17" s="603"/>
      <c r="BB17" s="603"/>
      <c r="BC17" s="603"/>
      <c r="BD17" s="603"/>
      <c r="BE17" s="603"/>
      <c r="BF17" s="604"/>
      <c r="BG17" s="597" t="s">
        <v>202</v>
      </c>
      <c r="BH17" s="378"/>
      <c r="BI17" s="378"/>
      <c r="BJ17" s="378"/>
      <c r="BK17" s="378"/>
      <c r="BL17" s="378"/>
      <c r="BM17" s="378"/>
      <c r="BN17" s="598"/>
      <c r="BO17" s="599" t="s">
        <v>202</v>
      </c>
      <c r="BP17" s="599"/>
      <c r="BQ17" s="599"/>
      <c r="BR17" s="599"/>
      <c r="BS17" s="608" t="s">
        <v>202</v>
      </c>
      <c r="BT17" s="378"/>
      <c r="BU17" s="378"/>
      <c r="BV17" s="378"/>
      <c r="BW17" s="378"/>
      <c r="BX17" s="378"/>
      <c r="BY17" s="378"/>
      <c r="BZ17" s="378"/>
      <c r="CA17" s="378"/>
      <c r="CB17" s="609"/>
      <c r="CD17" s="602" t="s">
        <v>358</v>
      </c>
      <c r="CE17" s="603"/>
      <c r="CF17" s="603"/>
      <c r="CG17" s="603"/>
      <c r="CH17" s="603"/>
      <c r="CI17" s="603"/>
      <c r="CJ17" s="603"/>
      <c r="CK17" s="603"/>
      <c r="CL17" s="603"/>
      <c r="CM17" s="603"/>
      <c r="CN17" s="603"/>
      <c r="CO17" s="603"/>
      <c r="CP17" s="603"/>
      <c r="CQ17" s="604"/>
      <c r="CR17" s="597">
        <v>1853519</v>
      </c>
      <c r="CS17" s="378"/>
      <c r="CT17" s="378"/>
      <c r="CU17" s="378"/>
      <c r="CV17" s="378"/>
      <c r="CW17" s="378"/>
      <c r="CX17" s="378"/>
      <c r="CY17" s="598"/>
      <c r="CZ17" s="599">
        <v>8.9</v>
      </c>
      <c r="DA17" s="599"/>
      <c r="DB17" s="599"/>
      <c r="DC17" s="599"/>
      <c r="DD17" s="608" t="s">
        <v>202</v>
      </c>
      <c r="DE17" s="378"/>
      <c r="DF17" s="378"/>
      <c r="DG17" s="378"/>
      <c r="DH17" s="378"/>
      <c r="DI17" s="378"/>
      <c r="DJ17" s="378"/>
      <c r="DK17" s="378"/>
      <c r="DL17" s="378"/>
      <c r="DM17" s="378"/>
      <c r="DN17" s="378"/>
      <c r="DO17" s="378"/>
      <c r="DP17" s="598"/>
      <c r="DQ17" s="608">
        <v>1843973</v>
      </c>
      <c r="DR17" s="378"/>
      <c r="DS17" s="378"/>
      <c r="DT17" s="378"/>
      <c r="DU17" s="378"/>
      <c r="DV17" s="378"/>
      <c r="DW17" s="378"/>
      <c r="DX17" s="378"/>
      <c r="DY17" s="378"/>
      <c r="DZ17" s="378"/>
      <c r="EA17" s="378"/>
      <c r="EB17" s="378"/>
      <c r="EC17" s="609"/>
    </row>
    <row r="18" spans="2:133" ht="11.25" customHeight="1" x14ac:dyDescent="0.15">
      <c r="B18" s="602" t="s">
        <v>166</v>
      </c>
      <c r="C18" s="603"/>
      <c r="D18" s="603"/>
      <c r="E18" s="603"/>
      <c r="F18" s="603"/>
      <c r="G18" s="603"/>
      <c r="H18" s="603"/>
      <c r="I18" s="603"/>
      <c r="J18" s="603"/>
      <c r="K18" s="603"/>
      <c r="L18" s="603"/>
      <c r="M18" s="603"/>
      <c r="N18" s="603"/>
      <c r="O18" s="603"/>
      <c r="P18" s="603"/>
      <c r="Q18" s="604"/>
      <c r="R18" s="597">
        <v>36389</v>
      </c>
      <c r="S18" s="378"/>
      <c r="T18" s="378"/>
      <c r="U18" s="378"/>
      <c r="V18" s="378"/>
      <c r="W18" s="378"/>
      <c r="X18" s="378"/>
      <c r="Y18" s="598"/>
      <c r="Z18" s="599">
        <v>0.2</v>
      </c>
      <c r="AA18" s="599"/>
      <c r="AB18" s="599"/>
      <c r="AC18" s="599"/>
      <c r="AD18" s="600">
        <v>36389</v>
      </c>
      <c r="AE18" s="600"/>
      <c r="AF18" s="600"/>
      <c r="AG18" s="600"/>
      <c r="AH18" s="600"/>
      <c r="AI18" s="600"/>
      <c r="AJ18" s="600"/>
      <c r="AK18" s="600"/>
      <c r="AL18" s="605">
        <v>0.4</v>
      </c>
      <c r="AM18" s="384"/>
      <c r="AN18" s="384"/>
      <c r="AO18" s="606"/>
      <c r="AP18" s="602" t="s">
        <v>98</v>
      </c>
      <c r="AQ18" s="603"/>
      <c r="AR18" s="603"/>
      <c r="AS18" s="603"/>
      <c r="AT18" s="603"/>
      <c r="AU18" s="603"/>
      <c r="AV18" s="603"/>
      <c r="AW18" s="603"/>
      <c r="AX18" s="603"/>
      <c r="AY18" s="603"/>
      <c r="AZ18" s="603"/>
      <c r="BA18" s="603"/>
      <c r="BB18" s="603"/>
      <c r="BC18" s="603"/>
      <c r="BD18" s="603"/>
      <c r="BE18" s="603"/>
      <c r="BF18" s="604"/>
      <c r="BG18" s="597" t="s">
        <v>202</v>
      </c>
      <c r="BH18" s="378"/>
      <c r="BI18" s="378"/>
      <c r="BJ18" s="378"/>
      <c r="BK18" s="378"/>
      <c r="BL18" s="378"/>
      <c r="BM18" s="378"/>
      <c r="BN18" s="598"/>
      <c r="BO18" s="599" t="s">
        <v>202</v>
      </c>
      <c r="BP18" s="599"/>
      <c r="BQ18" s="599"/>
      <c r="BR18" s="599"/>
      <c r="BS18" s="608" t="s">
        <v>202</v>
      </c>
      <c r="BT18" s="378"/>
      <c r="BU18" s="378"/>
      <c r="BV18" s="378"/>
      <c r="BW18" s="378"/>
      <c r="BX18" s="378"/>
      <c r="BY18" s="378"/>
      <c r="BZ18" s="378"/>
      <c r="CA18" s="378"/>
      <c r="CB18" s="609"/>
      <c r="CD18" s="602" t="s">
        <v>359</v>
      </c>
      <c r="CE18" s="603"/>
      <c r="CF18" s="603"/>
      <c r="CG18" s="603"/>
      <c r="CH18" s="603"/>
      <c r="CI18" s="603"/>
      <c r="CJ18" s="603"/>
      <c r="CK18" s="603"/>
      <c r="CL18" s="603"/>
      <c r="CM18" s="603"/>
      <c r="CN18" s="603"/>
      <c r="CO18" s="603"/>
      <c r="CP18" s="603"/>
      <c r="CQ18" s="604"/>
      <c r="CR18" s="597" t="s">
        <v>202</v>
      </c>
      <c r="CS18" s="378"/>
      <c r="CT18" s="378"/>
      <c r="CU18" s="378"/>
      <c r="CV18" s="378"/>
      <c r="CW18" s="378"/>
      <c r="CX18" s="378"/>
      <c r="CY18" s="598"/>
      <c r="CZ18" s="599" t="s">
        <v>202</v>
      </c>
      <c r="DA18" s="599"/>
      <c r="DB18" s="599"/>
      <c r="DC18" s="599"/>
      <c r="DD18" s="608" t="s">
        <v>202</v>
      </c>
      <c r="DE18" s="378"/>
      <c r="DF18" s="378"/>
      <c r="DG18" s="378"/>
      <c r="DH18" s="378"/>
      <c r="DI18" s="378"/>
      <c r="DJ18" s="378"/>
      <c r="DK18" s="378"/>
      <c r="DL18" s="378"/>
      <c r="DM18" s="378"/>
      <c r="DN18" s="378"/>
      <c r="DO18" s="378"/>
      <c r="DP18" s="598"/>
      <c r="DQ18" s="608" t="s">
        <v>202</v>
      </c>
      <c r="DR18" s="378"/>
      <c r="DS18" s="378"/>
      <c r="DT18" s="378"/>
      <c r="DU18" s="378"/>
      <c r="DV18" s="378"/>
      <c r="DW18" s="378"/>
      <c r="DX18" s="378"/>
      <c r="DY18" s="378"/>
      <c r="DZ18" s="378"/>
      <c r="EA18" s="378"/>
      <c r="EB18" s="378"/>
      <c r="EC18" s="609"/>
    </row>
    <row r="19" spans="2:133" ht="11.25" customHeight="1" x14ac:dyDescent="0.15">
      <c r="B19" s="602" t="s">
        <v>360</v>
      </c>
      <c r="C19" s="603"/>
      <c r="D19" s="603"/>
      <c r="E19" s="603"/>
      <c r="F19" s="603"/>
      <c r="G19" s="603"/>
      <c r="H19" s="603"/>
      <c r="I19" s="603"/>
      <c r="J19" s="603"/>
      <c r="K19" s="603"/>
      <c r="L19" s="603"/>
      <c r="M19" s="603"/>
      <c r="N19" s="603"/>
      <c r="O19" s="603"/>
      <c r="P19" s="603"/>
      <c r="Q19" s="604"/>
      <c r="R19" s="597">
        <v>29036</v>
      </c>
      <c r="S19" s="378"/>
      <c r="T19" s="378"/>
      <c r="U19" s="378"/>
      <c r="V19" s="378"/>
      <c r="W19" s="378"/>
      <c r="X19" s="378"/>
      <c r="Y19" s="598"/>
      <c r="Z19" s="599">
        <v>0.1</v>
      </c>
      <c r="AA19" s="599"/>
      <c r="AB19" s="599"/>
      <c r="AC19" s="599"/>
      <c r="AD19" s="600">
        <v>29036</v>
      </c>
      <c r="AE19" s="600"/>
      <c r="AF19" s="600"/>
      <c r="AG19" s="600"/>
      <c r="AH19" s="600"/>
      <c r="AI19" s="600"/>
      <c r="AJ19" s="600"/>
      <c r="AK19" s="600"/>
      <c r="AL19" s="605">
        <v>0.3</v>
      </c>
      <c r="AM19" s="384"/>
      <c r="AN19" s="384"/>
      <c r="AO19" s="606"/>
      <c r="AP19" s="602" t="s">
        <v>361</v>
      </c>
      <c r="AQ19" s="603"/>
      <c r="AR19" s="603"/>
      <c r="AS19" s="603"/>
      <c r="AT19" s="603"/>
      <c r="AU19" s="603"/>
      <c r="AV19" s="603"/>
      <c r="AW19" s="603"/>
      <c r="AX19" s="603"/>
      <c r="AY19" s="603"/>
      <c r="AZ19" s="603"/>
      <c r="BA19" s="603"/>
      <c r="BB19" s="603"/>
      <c r="BC19" s="603"/>
      <c r="BD19" s="603"/>
      <c r="BE19" s="603"/>
      <c r="BF19" s="604"/>
      <c r="BG19" s="597">
        <v>25000</v>
      </c>
      <c r="BH19" s="378"/>
      <c r="BI19" s="378"/>
      <c r="BJ19" s="378"/>
      <c r="BK19" s="378"/>
      <c r="BL19" s="378"/>
      <c r="BM19" s="378"/>
      <c r="BN19" s="598"/>
      <c r="BO19" s="599">
        <v>0.9</v>
      </c>
      <c r="BP19" s="599"/>
      <c r="BQ19" s="599"/>
      <c r="BR19" s="599"/>
      <c r="BS19" s="608" t="s">
        <v>202</v>
      </c>
      <c r="BT19" s="378"/>
      <c r="BU19" s="378"/>
      <c r="BV19" s="378"/>
      <c r="BW19" s="378"/>
      <c r="BX19" s="378"/>
      <c r="BY19" s="378"/>
      <c r="BZ19" s="378"/>
      <c r="CA19" s="378"/>
      <c r="CB19" s="609"/>
      <c r="CD19" s="602" t="s">
        <v>362</v>
      </c>
      <c r="CE19" s="603"/>
      <c r="CF19" s="603"/>
      <c r="CG19" s="603"/>
      <c r="CH19" s="603"/>
      <c r="CI19" s="603"/>
      <c r="CJ19" s="603"/>
      <c r="CK19" s="603"/>
      <c r="CL19" s="603"/>
      <c r="CM19" s="603"/>
      <c r="CN19" s="603"/>
      <c r="CO19" s="603"/>
      <c r="CP19" s="603"/>
      <c r="CQ19" s="604"/>
      <c r="CR19" s="597" t="s">
        <v>202</v>
      </c>
      <c r="CS19" s="378"/>
      <c r="CT19" s="378"/>
      <c r="CU19" s="378"/>
      <c r="CV19" s="378"/>
      <c r="CW19" s="378"/>
      <c r="CX19" s="378"/>
      <c r="CY19" s="598"/>
      <c r="CZ19" s="599" t="s">
        <v>202</v>
      </c>
      <c r="DA19" s="599"/>
      <c r="DB19" s="599"/>
      <c r="DC19" s="599"/>
      <c r="DD19" s="608" t="s">
        <v>202</v>
      </c>
      <c r="DE19" s="378"/>
      <c r="DF19" s="378"/>
      <c r="DG19" s="378"/>
      <c r="DH19" s="378"/>
      <c r="DI19" s="378"/>
      <c r="DJ19" s="378"/>
      <c r="DK19" s="378"/>
      <c r="DL19" s="378"/>
      <c r="DM19" s="378"/>
      <c r="DN19" s="378"/>
      <c r="DO19" s="378"/>
      <c r="DP19" s="598"/>
      <c r="DQ19" s="608" t="s">
        <v>202</v>
      </c>
      <c r="DR19" s="378"/>
      <c r="DS19" s="378"/>
      <c r="DT19" s="378"/>
      <c r="DU19" s="378"/>
      <c r="DV19" s="378"/>
      <c r="DW19" s="378"/>
      <c r="DX19" s="378"/>
      <c r="DY19" s="378"/>
      <c r="DZ19" s="378"/>
      <c r="EA19" s="378"/>
      <c r="EB19" s="378"/>
      <c r="EC19" s="609"/>
    </row>
    <row r="20" spans="2:133" ht="11.25" customHeight="1" x14ac:dyDescent="0.15">
      <c r="B20" s="602" t="s">
        <v>73</v>
      </c>
      <c r="C20" s="603"/>
      <c r="D20" s="603"/>
      <c r="E20" s="603"/>
      <c r="F20" s="603"/>
      <c r="G20" s="603"/>
      <c r="H20" s="603"/>
      <c r="I20" s="603"/>
      <c r="J20" s="603"/>
      <c r="K20" s="603"/>
      <c r="L20" s="603"/>
      <c r="M20" s="603"/>
      <c r="N20" s="603"/>
      <c r="O20" s="603"/>
      <c r="P20" s="603"/>
      <c r="Q20" s="604"/>
      <c r="R20" s="597">
        <v>3110</v>
      </c>
      <c r="S20" s="378"/>
      <c r="T20" s="378"/>
      <c r="U20" s="378"/>
      <c r="V20" s="378"/>
      <c r="W20" s="378"/>
      <c r="X20" s="378"/>
      <c r="Y20" s="598"/>
      <c r="Z20" s="599">
        <v>0</v>
      </c>
      <c r="AA20" s="599"/>
      <c r="AB20" s="599"/>
      <c r="AC20" s="599"/>
      <c r="AD20" s="600">
        <v>3110</v>
      </c>
      <c r="AE20" s="600"/>
      <c r="AF20" s="600"/>
      <c r="AG20" s="600"/>
      <c r="AH20" s="600"/>
      <c r="AI20" s="600"/>
      <c r="AJ20" s="600"/>
      <c r="AK20" s="600"/>
      <c r="AL20" s="605">
        <v>0</v>
      </c>
      <c r="AM20" s="384"/>
      <c r="AN20" s="384"/>
      <c r="AO20" s="606"/>
      <c r="AP20" s="602" t="s">
        <v>363</v>
      </c>
      <c r="AQ20" s="603"/>
      <c r="AR20" s="603"/>
      <c r="AS20" s="603"/>
      <c r="AT20" s="603"/>
      <c r="AU20" s="603"/>
      <c r="AV20" s="603"/>
      <c r="AW20" s="603"/>
      <c r="AX20" s="603"/>
      <c r="AY20" s="603"/>
      <c r="AZ20" s="603"/>
      <c r="BA20" s="603"/>
      <c r="BB20" s="603"/>
      <c r="BC20" s="603"/>
      <c r="BD20" s="603"/>
      <c r="BE20" s="603"/>
      <c r="BF20" s="604"/>
      <c r="BG20" s="597">
        <v>25000</v>
      </c>
      <c r="BH20" s="378"/>
      <c r="BI20" s="378"/>
      <c r="BJ20" s="378"/>
      <c r="BK20" s="378"/>
      <c r="BL20" s="378"/>
      <c r="BM20" s="378"/>
      <c r="BN20" s="598"/>
      <c r="BO20" s="599">
        <v>0.9</v>
      </c>
      <c r="BP20" s="599"/>
      <c r="BQ20" s="599"/>
      <c r="BR20" s="599"/>
      <c r="BS20" s="608" t="s">
        <v>202</v>
      </c>
      <c r="BT20" s="378"/>
      <c r="BU20" s="378"/>
      <c r="BV20" s="378"/>
      <c r="BW20" s="378"/>
      <c r="BX20" s="378"/>
      <c r="BY20" s="378"/>
      <c r="BZ20" s="378"/>
      <c r="CA20" s="378"/>
      <c r="CB20" s="609"/>
      <c r="CD20" s="602" t="s">
        <v>195</v>
      </c>
      <c r="CE20" s="603"/>
      <c r="CF20" s="603"/>
      <c r="CG20" s="603"/>
      <c r="CH20" s="603"/>
      <c r="CI20" s="603"/>
      <c r="CJ20" s="603"/>
      <c r="CK20" s="603"/>
      <c r="CL20" s="603"/>
      <c r="CM20" s="603"/>
      <c r="CN20" s="603"/>
      <c r="CO20" s="603"/>
      <c r="CP20" s="603"/>
      <c r="CQ20" s="604"/>
      <c r="CR20" s="597">
        <v>20775397</v>
      </c>
      <c r="CS20" s="378"/>
      <c r="CT20" s="378"/>
      <c r="CU20" s="378"/>
      <c r="CV20" s="378"/>
      <c r="CW20" s="378"/>
      <c r="CX20" s="378"/>
      <c r="CY20" s="598"/>
      <c r="CZ20" s="599">
        <v>100</v>
      </c>
      <c r="DA20" s="599"/>
      <c r="DB20" s="599"/>
      <c r="DC20" s="599"/>
      <c r="DD20" s="608">
        <v>2865435</v>
      </c>
      <c r="DE20" s="378"/>
      <c r="DF20" s="378"/>
      <c r="DG20" s="378"/>
      <c r="DH20" s="378"/>
      <c r="DI20" s="378"/>
      <c r="DJ20" s="378"/>
      <c r="DK20" s="378"/>
      <c r="DL20" s="378"/>
      <c r="DM20" s="378"/>
      <c r="DN20" s="378"/>
      <c r="DO20" s="378"/>
      <c r="DP20" s="598"/>
      <c r="DQ20" s="608">
        <v>11891428</v>
      </c>
      <c r="DR20" s="378"/>
      <c r="DS20" s="378"/>
      <c r="DT20" s="378"/>
      <c r="DU20" s="378"/>
      <c r="DV20" s="378"/>
      <c r="DW20" s="378"/>
      <c r="DX20" s="378"/>
      <c r="DY20" s="378"/>
      <c r="DZ20" s="378"/>
      <c r="EA20" s="378"/>
      <c r="EB20" s="378"/>
      <c r="EC20" s="609"/>
    </row>
    <row r="21" spans="2:133" ht="11.25" customHeight="1" x14ac:dyDescent="0.15">
      <c r="B21" s="602" t="s">
        <v>365</v>
      </c>
      <c r="C21" s="603"/>
      <c r="D21" s="603"/>
      <c r="E21" s="603"/>
      <c r="F21" s="603"/>
      <c r="G21" s="603"/>
      <c r="H21" s="603"/>
      <c r="I21" s="603"/>
      <c r="J21" s="603"/>
      <c r="K21" s="603"/>
      <c r="L21" s="603"/>
      <c r="M21" s="603"/>
      <c r="N21" s="603"/>
      <c r="O21" s="603"/>
      <c r="P21" s="603"/>
      <c r="Q21" s="604"/>
      <c r="R21" s="597">
        <v>4243</v>
      </c>
      <c r="S21" s="378"/>
      <c r="T21" s="378"/>
      <c r="U21" s="378"/>
      <c r="V21" s="378"/>
      <c r="W21" s="378"/>
      <c r="X21" s="378"/>
      <c r="Y21" s="598"/>
      <c r="Z21" s="599">
        <v>0</v>
      </c>
      <c r="AA21" s="599"/>
      <c r="AB21" s="599"/>
      <c r="AC21" s="599"/>
      <c r="AD21" s="600">
        <v>4243</v>
      </c>
      <c r="AE21" s="600"/>
      <c r="AF21" s="600"/>
      <c r="AG21" s="600"/>
      <c r="AH21" s="600"/>
      <c r="AI21" s="600"/>
      <c r="AJ21" s="600"/>
      <c r="AK21" s="600"/>
      <c r="AL21" s="605">
        <v>0</v>
      </c>
      <c r="AM21" s="384"/>
      <c r="AN21" s="384"/>
      <c r="AO21" s="606"/>
      <c r="AP21" s="611" t="s">
        <v>366</v>
      </c>
      <c r="AQ21" s="612"/>
      <c r="AR21" s="612"/>
      <c r="AS21" s="612"/>
      <c r="AT21" s="612"/>
      <c r="AU21" s="612"/>
      <c r="AV21" s="612"/>
      <c r="AW21" s="612"/>
      <c r="AX21" s="612"/>
      <c r="AY21" s="612"/>
      <c r="AZ21" s="612"/>
      <c r="BA21" s="612"/>
      <c r="BB21" s="612"/>
      <c r="BC21" s="612"/>
      <c r="BD21" s="612"/>
      <c r="BE21" s="612"/>
      <c r="BF21" s="613"/>
      <c r="BG21" s="597">
        <v>25000</v>
      </c>
      <c r="BH21" s="378"/>
      <c r="BI21" s="378"/>
      <c r="BJ21" s="378"/>
      <c r="BK21" s="378"/>
      <c r="BL21" s="378"/>
      <c r="BM21" s="378"/>
      <c r="BN21" s="598"/>
      <c r="BO21" s="599">
        <v>0.9</v>
      </c>
      <c r="BP21" s="599"/>
      <c r="BQ21" s="599"/>
      <c r="BR21" s="599"/>
      <c r="BS21" s="608" t="s">
        <v>202</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338</v>
      </c>
      <c r="C22" s="603"/>
      <c r="D22" s="603"/>
      <c r="E22" s="603"/>
      <c r="F22" s="603"/>
      <c r="G22" s="603"/>
      <c r="H22" s="603"/>
      <c r="I22" s="603"/>
      <c r="J22" s="603"/>
      <c r="K22" s="603"/>
      <c r="L22" s="603"/>
      <c r="M22" s="603"/>
      <c r="N22" s="603"/>
      <c r="O22" s="603"/>
      <c r="P22" s="603"/>
      <c r="Q22" s="604"/>
      <c r="R22" s="597">
        <v>6287109</v>
      </c>
      <c r="S22" s="378"/>
      <c r="T22" s="378"/>
      <c r="U22" s="378"/>
      <c r="V22" s="378"/>
      <c r="W22" s="378"/>
      <c r="X22" s="378"/>
      <c r="Y22" s="598"/>
      <c r="Z22" s="599">
        <v>28.9</v>
      </c>
      <c r="AA22" s="599"/>
      <c r="AB22" s="599"/>
      <c r="AC22" s="599"/>
      <c r="AD22" s="600">
        <v>5782289</v>
      </c>
      <c r="AE22" s="600"/>
      <c r="AF22" s="600"/>
      <c r="AG22" s="600"/>
      <c r="AH22" s="600"/>
      <c r="AI22" s="600"/>
      <c r="AJ22" s="600"/>
      <c r="AK22" s="600"/>
      <c r="AL22" s="605">
        <v>60.6</v>
      </c>
      <c r="AM22" s="384"/>
      <c r="AN22" s="384"/>
      <c r="AO22" s="606"/>
      <c r="AP22" s="611" t="s">
        <v>367</v>
      </c>
      <c r="AQ22" s="612"/>
      <c r="AR22" s="612"/>
      <c r="AS22" s="612"/>
      <c r="AT22" s="612"/>
      <c r="AU22" s="612"/>
      <c r="AV22" s="612"/>
      <c r="AW22" s="612"/>
      <c r="AX22" s="612"/>
      <c r="AY22" s="612"/>
      <c r="AZ22" s="612"/>
      <c r="BA22" s="612"/>
      <c r="BB22" s="612"/>
      <c r="BC22" s="612"/>
      <c r="BD22" s="612"/>
      <c r="BE22" s="612"/>
      <c r="BF22" s="613"/>
      <c r="BG22" s="597" t="s">
        <v>202</v>
      </c>
      <c r="BH22" s="378"/>
      <c r="BI22" s="378"/>
      <c r="BJ22" s="378"/>
      <c r="BK22" s="378"/>
      <c r="BL22" s="378"/>
      <c r="BM22" s="378"/>
      <c r="BN22" s="598"/>
      <c r="BO22" s="599" t="s">
        <v>202</v>
      </c>
      <c r="BP22" s="599"/>
      <c r="BQ22" s="599"/>
      <c r="BR22" s="599"/>
      <c r="BS22" s="608" t="s">
        <v>202</v>
      </c>
      <c r="BT22" s="378"/>
      <c r="BU22" s="378"/>
      <c r="BV22" s="378"/>
      <c r="BW22" s="378"/>
      <c r="BX22" s="378"/>
      <c r="BY22" s="378"/>
      <c r="BZ22" s="378"/>
      <c r="CA22" s="378"/>
      <c r="CB22" s="609"/>
      <c r="CD22" s="372" t="s">
        <v>369</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297</v>
      </c>
      <c r="C23" s="603"/>
      <c r="D23" s="603"/>
      <c r="E23" s="603"/>
      <c r="F23" s="603"/>
      <c r="G23" s="603"/>
      <c r="H23" s="603"/>
      <c r="I23" s="603"/>
      <c r="J23" s="603"/>
      <c r="K23" s="603"/>
      <c r="L23" s="603"/>
      <c r="M23" s="603"/>
      <c r="N23" s="603"/>
      <c r="O23" s="603"/>
      <c r="P23" s="603"/>
      <c r="Q23" s="604"/>
      <c r="R23" s="597">
        <v>5782289</v>
      </c>
      <c r="S23" s="378"/>
      <c r="T23" s="378"/>
      <c r="U23" s="378"/>
      <c r="V23" s="378"/>
      <c r="W23" s="378"/>
      <c r="X23" s="378"/>
      <c r="Y23" s="598"/>
      <c r="Z23" s="599">
        <v>26.6</v>
      </c>
      <c r="AA23" s="599"/>
      <c r="AB23" s="599"/>
      <c r="AC23" s="599"/>
      <c r="AD23" s="600">
        <v>5782289</v>
      </c>
      <c r="AE23" s="600"/>
      <c r="AF23" s="600"/>
      <c r="AG23" s="600"/>
      <c r="AH23" s="600"/>
      <c r="AI23" s="600"/>
      <c r="AJ23" s="600"/>
      <c r="AK23" s="600"/>
      <c r="AL23" s="605">
        <v>60.6</v>
      </c>
      <c r="AM23" s="384"/>
      <c r="AN23" s="384"/>
      <c r="AO23" s="606"/>
      <c r="AP23" s="611" t="s">
        <v>116</v>
      </c>
      <c r="AQ23" s="612"/>
      <c r="AR23" s="612"/>
      <c r="AS23" s="612"/>
      <c r="AT23" s="612"/>
      <c r="AU23" s="612"/>
      <c r="AV23" s="612"/>
      <c r="AW23" s="612"/>
      <c r="AX23" s="612"/>
      <c r="AY23" s="612"/>
      <c r="AZ23" s="612"/>
      <c r="BA23" s="612"/>
      <c r="BB23" s="612"/>
      <c r="BC23" s="612"/>
      <c r="BD23" s="612"/>
      <c r="BE23" s="612"/>
      <c r="BF23" s="613"/>
      <c r="BG23" s="597" t="s">
        <v>202</v>
      </c>
      <c r="BH23" s="378"/>
      <c r="BI23" s="378"/>
      <c r="BJ23" s="378"/>
      <c r="BK23" s="378"/>
      <c r="BL23" s="378"/>
      <c r="BM23" s="378"/>
      <c r="BN23" s="598"/>
      <c r="BO23" s="599" t="s">
        <v>202</v>
      </c>
      <c r="BP23" s="599"/>
      <c r="BQ23" s="599"/>
      <c r="BR23" s="599"/>
      <c r="BS23" s="608" t="s">
        <v>202</v>
      </c>
      <c r="BT23" s="378"/>
      <c r="BU23" s="378"/>
      <c r="BV23" s="378"/>
      <c r="BW23" s="378"/>
      <c r="BX23" s="378"/>
      <c r="BY23" s="378"/>
      <c r="BZ23" s="378"/>
      <c r="CA23" s="378"/>
      <c r="CB23" s="609"/>
      <c r="CD23" s="372" t="s">
        <v>311</v>
      </c>
      <c r="CE23" s="373"/>
      <c r="CF23" s="373"/>
      <c r="CG23" s="373"/>
      <c r="CH23" s="373"/>
      <c r="CI23" s="373"/>
      <c r="CJ23" s="373"/>
      <c r="CK23" s="373"/>
      <c r="CL23" s="373"/>
      <c r="CM23" s="373"/>
      <c r="CN23" s="373"/>
      <c r="CO23" s="373"/>
      <c r="CP23" s="373"/>
      <c r="CQ23" s="415"/>
      <c r="CR23" s="372" t="s">
        <v>370</v>
      </c>
      <c r="CS23" s="373"/>
      <c r="CT23" s="373"/>
      <c r="CU23" s="373"/>
      <c r="CV23" s="373"/>
      <c r="CW23" s="373"/>
      <c r="CX23" s="373"/>
      <c r="CY23" s="415"/>
      <c r="CZ23" s="372" t="s">
        <v>373</v>
      </c>
      <c r="DA23" s="373"/>
      <c r="DB23" s="373"/>
      <c r="DC23" s="415"/>
      <c r="DD23" s="372" t="s">
        <v>153</v>
      </c>
      <c r="DE23" s="373"/>
      <c r="DF23" s="373"/>
      <c r="DG23" s="373"/>
      <c r="DH23" s="373"/>
      <c r="DI23" s="373"/>
      <c r="DJ23" s="373"/>
      <c r="DK23" s="415"/>
      <c r="DL23" s="623" t="s">
        <v>377</v>
      </c>
      <c r="DM23" s="624"/>
      <c r="DN23" s="624"/>
      <c r="DO23" s="624"/>
      <c r="DP23" s="624"/>
      <c r="DQ23" s="624"/>
      <c r="DR23" s="624"/>
      <c r="DS23" s="624"/>
      <c r="DT23" s="624"/>
      <c r="DU23" s="624"/>
      <c r="DV23" s="625"/>
      <c r="DW23" s="372" t="s">
        <v>378</v>
      </c>
      <c r="DX23" s="373"/>
      <c r="DY23" s="373"/>
      <c r="DZ23" s="373"/>
      <c r="EA23" s="373"/>
      <c r="EB23" s="373"/>
      <c r="EC23" s="415"/>
    </row>
    <row r="24" spans="2:133" ht="11.25" customHeight="1" x14ac:dyDescent="0.15">
      <c r="B24" s="602" t="s">
        <v>295</v>
      </c>
      <c r="C24" s="603"/>
      <c r="D24" s="603"/>
      <c r="E24" s="603"/>
      <c r="F24" s="603"/>
      <c r="G24" s="603"/>
      <c r="H24" s="603"/>
      <c r="I24" s="603"/>
      <c r="J24" s="603"/>
      <c r="K24" s="603"/>
      <c r="L24" s="603"/>
      <c r="M24" s="603"/>
      <c r="N24" s="603"/>
      <c r="O24" s="603"/>
      <c r="P24" s="603"/>
      <c r="Q24" s="604"/>
      <c r="R24" s="597">
        <v>504820</v>
      </c>
      <c r="S24" s="378"/>
      <c r="T24" s="378"/>
      <c r="U24" s="378"/>
      <c r="V24" s="378"/>
      <c r="W24" s="378"/>
      <c r="X24" s="378"/>
      <c r="Y24" s="598"/>
      <c r="Z24" s="599">
        <v>2.2999999999999998</v>
      </c>
      <c r="AA24" s="599"/>
      <c r="AB24" s="599"/>
      <c r="AC24" s="599"/>
      <c r="AD24" s="600" t="s">
        <v>202</v>
      </c>
      <c r="AE24" s="600"/>
      <c r="AF24" s="600"/>
      <c r="AG24" s="600"/>
      <c r="AH24" s="600"/>
      <c r="AI24" s="600"/>
      <c r="AJ24" s="600"/>
      <c r="AK24" s="600"/>
      <c r="AL24" s="605" t="s">
        <v>202</v>
      </c>
      <c r="AM24" s="384"/>
      <c r="AN24" s="384"/>
      <c r="AO24" s="606"/>
      <c r="AP24" s="611" t="s">
        <v>379</v>
      </c>
      <c r="AQ24" s="612"/>
      <c r="AR24" s="612"/>
      <c r="AS24" s="612"/>
      <c r="AT24" s="612"/>
      <c r="AU24" s="612"/>
      <c r="AV24" s="612"/>
      <c r="AW24" s="612"/>
      <c r="AX24" s="612"/>
      <c r="AY24" s="612"/>
      <c r="AZ24" s="612"/>
      <c r="BA24" s="612"/>
      <c r="BB24" s="612"/>
      <c r="BC24" s="612"/>
      <c r="BD24" s="612"/>
      <c r="BE24" s="612"/>
      <c r="BF24" s="613"/>
      <c r="BG24" s="597" t="s">
        <v>202</v>
      </c>
      <c r="BH24" s="378"/>
      <c r="BI24" s="378"/>
      <c r="BJ24" s="378"/>
      <c r="BK24" s="378"/>
      <c r="BL24" s="378"/>
      <c r="BM24" s="378"/>
      <c r="BN24" s="598"/>
      <c r="BO24" s="599" t="s">
        <v>202</v>
      </c>
      <c r="BP24" s="599"/>
      <c r="BQ24" s="599"/>
      <c r="BR24" s="599"/>
      <c r="BS24" s="608" t="s">
        <v>202</v>
      </c>
      <c r="BT24" s="378"/>
      <c r="BU24" s="378"/>
      <c r="BV24" s="378"/>
      <c r="BW24" s="378"/>
      <c r="BX24" s="378"/>
      <c r="BY24" s="378"/>
      <c r="BZ24" s="378"/>
      <c r="CA24" s="378"/>
      <c r="CB24" s="609"/>
      <c r="CD24" s="586" t="s">
        <v>380</v>
      </c>
      <c r="CE24" s="587"/>
      <c r="CF24" s="587"/>
      <c r="CG24" s="587"/>
      <c r="CH24" s="587"/>
      <c r="CI24" s="587"/>
      <c r="CJ24" s="587"/>
      <c r="CK24" s="587"/>
      <c r="CL24" s="587"/>
      <c r="CM24" s="587"/>
      <c r="CN24" s="587"/>
      <c r="CO24" s="587"/>
      <c r="CP24" s="587"/>
      <c r="CQ24" s="588"/>
      <c r="CR24" s="589">
        <v>7182610</v>
      </c>
      <c r="CS24" s="590"/>
      <c r="CT24" s="590"/>
      <c r="CU24" s="590"/>
      <c r="CV24" s="590"/>
      <c r="CW24" s="590"/>
      <c r="CX24" s="590"/>
      <c r="CY24" s="591"/>
      <c r="CZ24" s="594">
        <v>34.6</v>
      </c>
      <c r="DA24" s="595"/>
      <c r="DB24" s="595"/>
      <c r="DC24" s="607"/>
      <c r="DD24" s="626">
        <v>5042259</v>
      </c>
      <c r="DE24" s="590"/>
      <c r="DF24" s="590"/>
      <c r="DG24" s="590"/>
      <c r="DH24" s="590"/>
      <c r="DI24" s="590"/>
      <c r="DJ24" s="590"/>
      <c r="DK24" s="591"/>
      <c r="DL24" s="626">
        <v>4985943</v>
      </c>
      <c r="DM24" s="590"/>
      <c r="DN24" s="590"/>
      <c r="DO24" s="590"/>
      <c r="DP24" s="590"/>
      <c r="DQ24" s="590"/>
      <c r="DR24" s="590"/>
      <c r="DS24" s="590"/>
      <c r="DT24" s="590"/>
      <c r="DU24" s="590"/>
      <c r="DV24" s="591"/>
      <c r="DW24" s="594">
        <v>50.4</v>
      </c>
      <c r="DX24" s="595"/>
      <c r="DY24" s="595"/>
      <c r="DZ24" s="595"/>
      <c r="EA24" s="595"/>
      <c r="EB24" s="595"/>
      <c r="EC24" s="596"/>
    </row>
    <row r="25" spans="2:133" ht="11.25" customHeight="1" x14ac:dyDescent="0.15">
      <c r="B25" s="602" t="s">
        <v>383</v>
      </c>
      <c r="C25" s="603"/>
      <c r="D25" s="603"/>
      <c r="E25" s="603"/>
      <c r="F25" s="603"/>
      <c r="G25" s="603"/>
      <c r="H25" s="603"/>
      <c r="I25" s="603"/>
      <c r="J25" s="603"/>
      <c r="K25" s="603"/>
      <c r="L25" s="603"/>
      <c r="M25" s="603"/>
      <c r="N25" s="603"/>
      <c r="O25" s="603"/>
      <c r="P25" s="603"/>
      <c r="Q25" s="604"/>
      <c r="R25" s="597" t="s">
        <v>202</v>
      </c>
      <c r="S25" s="378"/>
      <c r="T25" s="378"/>
      <c r="U25" s="378"/>
      <c r="V25" s="378"/>
      <c r="W25" s="378"/>
      <c r="X25" s="378"/>
      <c r="Y25" s="598"/>
      <c r="Z25" s="599" t="s">
        <v>202</v>
      </c>
      <c r="AA25" s="599"/>
      <c r="AB25" s="599"/>
      <c r="AC25" s="599"/>
      <c r="AD25" s="600" t="s">
        <v>202</v>
      </c>
      <c r="AE25" s="600"/>
      <c r="AF25" s="600"/>
      <c r="AG25" s="600"/>
      <c r="AH25" s="600"/>
      <c r="AI25" s="600"/>
      <c r="AJ25" s="600"/>
      <c r="AK25" s="600"/>
      <c r="AL25" s="605" t="s">
        <v>202</v>
      </c>
      <c r="AM25" s="384"/>
      <c r="AN25" s="384"/>
      <c r="AO25" s="606"/>
      <c r="AP25" s="611" t="s">
        <v>278</v>
      </c>
      <c r="AQ25" s="612"/>
      <c r="AR25" s="612"/>
      <c r="AS25" s="612"/>
      <c r="AT25" s="612"/>
      <c r="AU25" s="612"/>
      <c r="AV25" s="612"/>
      <c r="AW25" s="612"/>
      <c r="AX25" s="612"/>
      <c r="AY25" s="612"/>
      <c r="AZ25" s="612"/>
      <c r="BA25" s="612"/>
      <c r="BB25" s="612"/>
      <c r="BC25" s="612"/>
      <c r="BD25" s="612"/>
      <c r="BE25" s="612"/>
      <c r="BF25" s="613"/>
      <c r="BG25" s="597" t="s">
        <v>202</v>
      </c>
      <c r="BH25" s="378"/>
      <c r="BI25" s="378"/>
      <c r="BJ25" s="378"/>
      <c r="BK25" s="378"/>
      <c r="BL25" s="378"/>
      <c r="BM25" s="378"/>
      <c r="BN25" s="598"/>
      <c r="BO25" s="599" t="s">
        <v>202</v>
      </c>
      <c r="BP25" s="599"/>
      <c r="BQ25" s="599"/>
      <c r="BR25" s="599"/>
      <c r="BS25" s="608" t="s">
        <v>202</v>
      </c>
      <c r="BT25" s="378"/>
      <c r="BU25" s="378"/>
      <c r="BV25" s="378"/>
      <c r="BW25" s="378"/>
      <c r="BX25" s="378"/>
      <c r="BY25" s="378"/>
      <c r="BZ25" s="378"/>
      <c r="CA25" s="378"/>
      <c r="CB25" s="609"/>
      <c r="CD25" s="602" t="s">
        <v>200</v>
      </c>
      <c r="CE25" s="603"/>
      <c r="CF25" s="603"/>
      <c r="CG25" s="603"/>
      <c r="CH25" s="603"/>
      <c r="CI25" s="603"/>
      <c r="CJ25" s="603"/>
      <c r="CK25" s="603"/>
      <c r="CL25" s="603"/>
      <c r="CM25" s="603"/>
      <c r="CN25" s="603"/>
      <c r="CO25" s="603"/>
      <c r="CP25" s="603"/>
      <c r="CQ25" s="604"/>
      <c r="CR25" s="597">
        <v>2414132</v>
      </c>
      <c r="CS25" s="627"/>
      <c r="CT25" s="627"/>
      <c r="CU25" s="627"/>
      <c r="CV25" s="627"/>
      <c r="CW25" s="627"/>
      <c r="CX25" s="627"/>
      <c r="CY25" s="628"/>
      <c r="CZ25" s="605">
        <v>11.6</v>
      </c>
      <c r="DA25" s="629"/>
      <c r="DB25" s="629"/>
      <c r="DC25" s="630"/>
      <c r="DD25" s="608">
        <v>2242801</v>
      </c>
      <c r="DE25" s="627"/>
      <c r="DF25" s="627"/>
      <c r="DG25" s="627"/>
      <c r="DH25" s="627"/>
      <c r="DI25" s="627"/>
      <c r="DJ25" s="627"/>
      <c r="DK25" s="628"/>
      <c r="DL25" s="608">
        <v>2226000</v>
      </c>
      <c r="DM25" s="627"/>
      <c r="DN25" s="627"/>
      <c r="DO25" s="627"/>
      <c r="DP25" s="627"/>
      <c r="DQ25" s="627"/>
      <c r="DR25" s="627"/>
      <c r="DS25" s="627"/>
      <c r="DT25" s="627"/>
      <c r="DU25" s="627"/>
      <c r="DV25" s="628"/>
      <c r="DW25" s="605">
        <v>22.5</v>
      </c>
      <c r="DX25" s="629"/>
      <c r="DY25" s="629"/>
      <c r="DZ25" s="629"/>
      <c r="EA25" s="629"/>
      <c r="EB25" s="629"/>
      <c r="EC25" s="631"/>
    </row>
    <row r="26" spans="2:133" ht="11.25" customHeight="1" x14ac:dyDescent="0.15">
      <c r="B26" s="602" t="s">
        <v>79</v>
      </c>
      <c r="C26" s="603"/>
      <c r="D26" s="603"/>
      <c r="E26" s="603"/>
      <c r="F26" s="603"/>
      <c r="G26" s="603"/>
      <c r="H26" s="603"/>
      <c r="I26" s="603"/>
      <c r="J26" s="603"/>
      <c r="K26" s="603"/>
      <c r="L26" s="603"/>
      <c r="M26" s="603"/>
      <c r="N26" s="603"/>
      <c r="O26" s="603"/>
      <c r="P26" s="603"/>
      <c r="Q26" s="604"/>
      <c r="R26" s="597">
        <v>10031196</v>
      </c>
      <c r="S26" s="378"/>
      <c r="T26" s="378"/>
      <c r="U26" s="378"/>
      <c r="V26" s="378"/>
      <c r="W26" s="378"/>
      <c r="X26" s="378"/>
      <c r="Y26" s="598"/>
      <c r="Z26" s="599">
        <v>46.1</v>
      </c>
      <c r="AA26" s="599"/>
      <c r="AB26" s="599"/>
      <c r="AC26" s="599"/>
      <c r="AD26" s="600">
        <v>9526376</v>
      </c>
      <c r="AE26" s="600"/>
      <c r="AF26" s="600"/>
      <c r="AG26" s="600"/>
      <c r="AH26" s="600"/>
      <c r="AI26" s="600"/>
      <c r="AJ26" s="600"/>
      <c r="AK26" s="600"/>
      <c r="AL26" s="605">
        <v>99.9</v>
      </c>
      <c r="AM26" s="384"/>
      <c r="AN26" s="384"/>
      <c r="AO26" s="606"/>
      <c r="AP26" s="611" t="s">
        <v>384</v>
      </c>
      <c r="AQ26" s="632"/>
      <c r="AR26" s="632"/>
      <c r="AS26" s="632"/>
      <c r="AT26" s="632"/>
      <c r="AU26" s="632"/>
      <c r="AV26" s="632"/>
      <c r="AW26" s="632"/>
      <c r="AX26" s="632"/>
      <c r="AY26" s="632"/>
      <c r="AZ26" s="632"/>
      <c r="BA26" s="632"/>
      <c r="BB26" s="632"/>
      <c r="BC26" s="632"/>
      <c r="BD26" s="632"/>
      <c r="BE26" s="632"/>
      <c r="BF26" s="613"/>
      <c r="BG26" s="597" t="s">
        <v>202</v>
      </c>
      <c r="BH26" s="378"/>
      <c r="BI26" s="378"/>
      <c r="BJ26" s="378"/>
      <c r="BK26" s="378"/>
      <c r="BL26" s="378"/>
      <c r="BM26" s="378"/>
      <c r="BN26" s="598"/>
      <c r="BO26" s="599" t="s">
        <v>202</v>
      </c>
      <c r="BP26" s="599"/>
      <c r="BQ26" s="599"/>
      <c r="BR26" s="599"/>
      <c r="BS26" s="608" t="s">
        <v>202</v>
      </c>
      <c r="BT26" s="378"/>
      <c r="BU26" s="378"/>
      <c r="BV26" s="378"/>
      <c r="BW26" s="378"/>
      <c r="BX26" s="378"/>
      <c r="BY26" s="378"/>
      <c r="BZ26" s="378"/>
      <c r="CA26" s="378"/>
      <c r="CB26" s="609"/>
      <c r="CD26" s="602" t="s">
        <v>123</v>
      </c>
      <c r="CE26" s="603"/>
      <c r="CF26" s="603"/>
      <c r="CG26" s="603"/>
      <c r="CH26" s="603"/>
      <c r="CI26" s="603"/>
      <c r="CJ26" s="603"/>
      <c r="CK26" s="603"/>
      <c r="CL26" s="603"/>
      <c r="CM26" s="603"/>
      <c r="CN26" s="603"/>
      <c r="CO26" s="603"/>
      <c r="CP26" s="603"/>
      <c r="CQ26" s="604"/>
      <c r="CR26" s="597">
        <v>1369325</v>
      </c>
      <c r="CS26" s="378"/>
      <c r="CT26" s="378"/>
      <c r="CU26" s="378"/>
      <c r="CV26" s="378"/>
      <c r="CW26" s="378"/>
      <c r="CX26" s="378"/>
      <c r="CY26" s="598"/>
      <c r="CZ26" s="605">
        <v>6.6</v>
      </c>
      <c r="DA26" s="629"/>
      <c r="DB26" s="629"/>
      <c r="DC26" s="630"/>
      <c r="DD26" s="608">
        <v>1299019</v>
      </c>
      <c r="DE26" s="378"/>
      <c r="DF26" s="378"/>
      <c r="DG26" s="378"/>
      <c r="DH26" s="378"/>
      <c r="DI26" s="378"/>
      <c r="DJ26" s="378"/>
      <c r="DK26" s="598"/>
      <c r="DL26" s="608" t="s">
        <v>202</v>
      </c>
      <c r="DM26" s="378"/>
      <c r="DN26" s="378"/>
      <c r="DO26" s="378"/>
      <c r="DP26" s="378"/>
      <c r="DQ26" s="378"/>
      <c r="DR26" s="378"/>
      <c r="DS26" s="378"/>
      <c r="DT26" s="378"/>
      <c r="DU26" s="378"/>
      <c r="DV26" s="598"/>
      <c r="DW26" s="605" t="s">
        <v>202</v>
      </c>
      <c r="DX26" s="629"/>
      <c r="DY26" s="629"/>
      <c r="DZ26" s="629"/>
      <c r="EA26" s="629"/>
      <c r="EB26" s="629"/>
      <c r="EC26" s="631"/>
    </row>
    <row r="27" spans="2:133" ht="11.25" customHeight="1" x14ac:dyDescent="0.15">
      <c r="B27" s="602" t="s">
        <v>386</v>
      </c>
      <c r="C27" s="603"/>
      <c r="D27" s="603"/>
      <c r="E27" s="603"/>
      <c r="F27" s="603"/>
      <c r="G27" s="603"/>
      <c r="H27" s="603"/>
      <c r="I27" s="603"/>
      <c r="J27" s="603"/>
      <c r="K27" s="603"/>
      <c r="L27" s="603"/>
      <c r="M27" s="603"/>
      <c r="N27" s="603"/>
      <c r="O27" s="603"/>
      <c r="P27" s="603"/>
      <c r="Q27" s="604"/>
      <c r="R27" s="597">
        <v>3230</v>
      </c>
      <c r="S27" s="378"/>
      <c r="T27" s="378"/>
      <c r="U27" s="378"/>
      <c r="V27" s="378"/>
      <c r="W27" s="378"/>
      <c r="X27" s="378"/>
      <c r="Y27" s="598"/>
      <c r="Z27" s="599">
        <v>0</v>
      </c>
      <c r="AA27" s="599"/>
      <c r="AB27" s="599"/>
      <c r="AC27" s="599"/>
      <c r="AD27" s="600">
        <v>3230</v>
      </c>
      <c r="AE27" s="600"/>
      <c r="AF27" s="600"/>
      <c r="AG27" s="600"/>
      <c r="AH27" s="600"/>
      <c r="AI27" s="600"/>
      <c r="AJ27" s="600"/>
      <c r="AK27" s="600"/>
      <c r="AL27" s="605">
        <v>0</v>
      </c>
      <c r="AM27" s="384"/>
      <c r="AN27" s="384"/>
      <c r="AO27" s="606"/>
      <c r="AP27" s="602" t="s">
        <v>388</v>
      </c>
      <c r="AQ27" s="603"/>
      <c r="AR27" s="603"/>
      <c r="AS27" s="603"/>
      <c r="AT27" s="603"/>
      <c r="AU27" s="603"/>
      <c r="AV27" s="603"/>
      <c r="AW27" s="603"/>
      <c r="AX27" s="603"/>
      <c r="AY27" s="603"/>
      <c r="AZ27" s="603"/>
      <c r="BA27" s="603"/>
      <c r="BB27" s="603"/>
      <c r="BC27" s="603"/>
      <c r="BD27" s="603"/>
      <c r="BE27" s="603"/>
      <c r="BF27" s="604"/>
      <c r="BG27" s="597">
        <v>2856779</v>
      </c>
      <c r="BH27" s="378"/>
      <c r="BI27" s="378"/>
      <c r="BJ27" s="378"/>
      <c r="BK27" s="378"/>
      <c r="BL27" s="378"/>
      <c r="BM27" s="378"/>
      <c r="BN27" s="598"/>
      <c r="BO27" s="599">
        <v>100</v>
      </c>
      <c r="BP27" s="599"/>
      <c r="BQ27" s="599"/>
      <c r="BR27" s="599"/>
      <c r="BS27" s="608" t="s">
        <v>202</v>
      </c>
      <c r="BT27" s="378"/>
      <c r="BU27" s="378"/>
      <c r="BV27" s="378"/>
      <c r="BW27" s="378"/>
      <c r="BX27" s="378"/>
      <c r="BY27" s="378"/>
      <c r="BZ27" s="378"/>
      <c r="CA27" s="378"/>
      <c r="CB27" s="609"/>
      <c r="CD27" s="602" t="s">
        <v>229</v>
      </c>
      <c r="CE27" s="603"/>
      <c r="CF27" s="603"/>
      <c r="CG27" s="603"/>
      <c r="CH27" s="603"/>
      <c r="CI27" s="603"/>
      <c r="CJ27" s="603"/>
      <c r="CK27" s="603"/>
      <c r="CL27" s="603"/>
      <c r="CM27" s="603"/>
      <c r="CN27" s="603"/>
      <c r="CO27" s="603"/>
      <c r="CP27" s="603"/>
      <c r="CQ27" s="604"/>
      <c r="CR27" s="597">
        <v>2914959</v>
      </c>
      <c r="CS27" s="627"/>
      <c r="CT27" s="627"/>
      <c r="CU27" s="627"/>
      <c r="CV27" s="627"/>
      <c r="CW27" s="627"/>
      <c r="CX27" s="627"/>
      <c r="CY27" s="628"/>
      <c r="CZ27" s="605">
        <v>14</v>
      </c>
      <c r="DA27" s="629"/>
      <c r="DB27" s="629"/>
      <c r="DC27" s="630"/>
      <c r="DD27" s="608">
        <v>955485</v>
      </c>
      <c r="DE27" s="627"/>
      <c r="DF27" s="627"/>
      <c r="DG27" s="627"/>
      <c r="DH27" s="627"/>
      <c r="DI27" s="627"/>
      <c r="DJ27" s="627"/>
      <c r="DK27" s="628"/>
      <c r="DL27" s="608">
        <v>915970</v>
      </c>
      <c r="DM27" s="627"/>
      <c r="DN27" s="627"/>
      <c r="DO27" s="627"/>
      <c r="DP27" s="627"/>
      <c r="DQ27" s="627"/>
      <c r="DR27" s="627"/>
      <c r="DS27" s="627"/>
      <c r="DT27" s="627"/>
      <c r="DU27" s="627"/>
      <c r="DV27" s="628"/>
      <c r="DW27" s="605">
        <v>9.3000000000000007</v>
      </c>
      <c r="DX27" s="629"/>
      <c r="DY27" s="629"/>
      <c r="DZ27" s="629"/>
      <c r="EA27" s="629"/>
      <c r="EB27" s="629"/>
      <c r="EC27" s="631"/>
    </row>
    <row r="28" spans="2:133" ht="11.25" customHeight="1" x14ac:dyDescent="0.15">
      <c r="B28" s="602" t="s">
        <v>159</v>
      </c>
      <c r="C28" s="603"/>
      <c r="D28" s="603"/>
      <c r="E28" s="603"/>
      <c r="F28" s="603"/>
      <c r="G28" s="603"/>
      <c r="H28" s="603"/>
      <c r="I28" s="603"/>
      <c r="J28" s="603"/>
      <c r="K28" s="603"/>
      <c r="L28" s="603"/>
      <c r="M28" s="603"/>
      <c r="N28" s="603"/>
      <c r="O28" s="603"/>
      <c r="P28" s="603"/>
      <c r="Q28" s="604"/>
      <c r="R28" s="597">
        <v>15070</v>
      </c>
      <c r="S28" s="378"/>
      <c r="T28" s="378"/>
      <c r="U28" s="378"/>
      <c r="V28" s="378"/>
      <c r="W28" s="378"/>
      <c r="X28" s="378"/>
      <c r="Y28" s="598"/>
      <c r="Z28" s="599">
        <v>0.1</v>
      </c>
      <c r="AA28" s="599"/>
      <c r="AB28" s="599"/>
      <c r="AC28" s="599"/>
      <c r="AD28" s="600" t="s">
        <v>202</v>
      </c>
      <c r="AE28" s="600"/>
      <c r="AF28" s="600"/>
      <c r="AG28" s="600"/>
      <c r="AH28" s="600"/>
      <c r="AI28" s="600"/>
      <c r="AJ28" s="600"/>
      <c r="AK28" s="600"/>
      <c r="AL28" s="605" t="s">
        <v>202</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381</v>
      </c>
      <c r="CE28" s="603"/>
      <c r="CF28" s="603"/>
      <c r="CG28" s="603"/>
      <c r="CH28" s="603"/>
      <c r="CI28" s="603"/>
      <c r="CJ28" s="603"/>
      <c r="CK28" s="603"/>
      <c r="CL28" s="603"/>
      <c r="CM28" s="603"/>
      <c r="CN28" s="603"/>
      <c r="CO28" s="603"/>
      <c r="CP28" s="603"/>
      <c r="CQ28" s="604"/>
      <c r="CR28" s="597">
        <v>1853519</v>
      </c>
      <c r="CS28" s="378"/>
      <c r="CT28" s="378"/>
      <c r="CU28" s="378"/>
      <c r="CV28" s="378"/>
      <c r="CW28" s="378"/>
      <c r="CX28" s="378"/>
      <c r="CY28" s="598"/>
      <c r="CZ28" s="605">
        <v>8.9</v>
      </c>
      <c r="DA28" s="629"/>
      <c r="DB28" s="629"/>
      <c r="DC28" s="630"/>
      <c r="DD28" s="608">
        <v>1843973</v>
      </c>
      <c r="DE28" s="378"/>
      <c r="DF28" s="378"/>
      <c r="DG28" s="378"/>
      <c r="DH28" s="378"/>
      <c r="DI28" s="378"/>
      <c r="DJ28" s="378"/>
      <c r="DK28" s="598"/>
      <c r="DL28" s="608">
        <v>1843973</v>
      </c>
      <c r="DM28" s="378"/>
      <c r="DN28" s="378"/>
      <c r="DO28" s="378"/>
      <c r="DP28" s="378"/>
      <c r="DQ28" s="378"/>
      <c r="DR28" s="378"/>
      <c r="DS28" s="378"/>
      <c r="DT28" s="378"/>
      <c r="DU28" s="378"/>
      <c r="DV28" s="598"/>
      <c r="DW28" s="605">
        <v>18.600000000000001</v>
      </c>
      <c r="DX28" s="629"/>
      <c r="DY28" s="629"/>
      <c r="DZ28" s="629"/>
      <c r="EA28" s="629"/>
      <c r="EB28" s="629"/>
      <c r="EC28" s="631"/>
    </row>
    <row r="29" spans="2:133" ht="11.25" customHeight="1" x14ac:dyDescent="0.15">
      <c r="B29" s="602" t="s">
        <v>235</v>
      </c>
      <c r="C29" s="603"/>
      <c r="D29" s="603"/>
      <c r="E29" s="603"/>
      <c r="F29" s="603"/>
      <c r="G29" s="603"/>
      <c r="H29" s="603"/>
      <c r="I29" s="603"/>
      <c r="J29" s="603"/>
      <c r="K29" s="603"/>
      <c r="L29" s="603"/>
      <c r="M29" s="603"/>
      <c r="N29" s="603"/>
      <c r="O29" s="603"/>
      <c r="P29" s="603"/>
      <c r="Q29" s="604"/>
      <c r="R29" s="597">
        <v>115343</v>
      </c>
      <c r="S29" s="378"/>
      <c r="T29" s="378"/>
      <c r="U29" s="378"/>
      <c r="V29" s="378"/>
      <c r="W29" s="378"/>
      <c r="X29" s="378"/>
      <c r="Y29" s="598"/>
      <c r="Z29" s="599">
        <v>0.5</v>
      </c>
      <c r="AA29" s="599"/>
      <c r="AB29" s="599"/>
      <c r="AC29" s="599"/>
      <c r="AD29" s="600">
        <v>6785</v>
      </c>
      <c r="AE29" s="600"/>
      <c r="AF29" s="600"/>
      <c r="AG29" s="600"/>
      <c r="AH29" s="600"/>
      <c r="AI29" s="600"/>
      <c r="AJ29" s="600"/>
      <c r="AK29" s="600"/>
      <c r="AL29" s="605">
        <v>0.1</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178</v>
      </c>
      <c r="CE29" s="570"/>
      <c r="CF29" s="602" t="s">
        <v>24</v>
      </c>
      <c r="CG29" s="603"/>
      <c r="CH29" s="603"/>
      <c r="CI29" s="603"/>
      <c r="CJ29" s="603"/>
      <c r="CK29" s="603"/>
      <c r="CL29" s="603"/>
      <c r="CM29" s="603"/>
      <c r="CN29" s="603"/>
      <c r="CO29" s="603"/>
      <c r="CP29" s="603"/>
      <c r="CQ29" s="604"/>
      <c r="CR29" s="597">
        <v>1853519</v>
      </c>
      <c r="CS29" s="627"/>
      <c r="CT29" s="627"/>
      <c r="CU29" s="627"/>
      <c r="CV29" s="627"/>
      <c r="CW29" s="627"/>
      <c r="CX29" s="627"/>
      <c r="CY29" s="628"/>
      <c r="CZ29" s="605">
        <v>8.9</v>
      </c>
      <c r="DA29" s="629"/>
      <c r="DB29" s="629"/>
      <c r="DC29" s="630"/>
      <c r="DD29" s="608">
        <v>1843973</v>
      </c>
      <c r="DE29" s="627"/>
      <c r="DF29" s="627"/>
      <c r="DG29" s="627"/>
      <c r="DH29" s="627"/>
      <c r="DI29" s="627"/>
      <c r="DJ29" s="627"/>
      <c r="DK29" s="628"/>
      <c r="DL29" s="608">
        <v>1843973</v>
      </c>
      <c r="DM29" s="627"/>
      <c r="DN29" s="627"/>
      <c r="DO29" s="627"/>
      <c r="DP29" s="627"/>
      <c r="DQ29" s="627"/>
      <c r="DR29" s="627"/>
      <c r="DS29" s="627"/>
      <c r="DT29" s="627"/>
      <c r="DU29" s="627"/>
      <c r="DV29" s="628"/>
      <c r="DW29" s="605">
        <v>18.600000000000001</v>
      </c>
      <c r="DX29" s="629"/>
      <c r="DY29" s="629"/>
      <c r="DZ29" s="629"/>
      <c r="EA29" s="629"/>
      <c r="EB29" s="629"/>
      <c r="EC29" s="631"/>
    </row>
    <row r="30" spans="2:133" ht="11.25" customHeight="1" x14ac:dyDescent="0.15">
      <c r="B30" s="602" t="s">
        <v>20</v>
      </c>
      <c r="C30" s="603"/>
      <c r="D30" s="603"/>
      <c r="E30" s="603"/>
      <c r="F30" s="603"/>
      <c r="G30" s="603"/>
      <c r="H30" s="603"/>
      <c r="I30" s="603"/>
      <c r="J30" s="603"/>
      <c r="K30" s="603"/>
      <c r="L30" s="603"/>
      <c r="M30" s="603"/>
      <c r="N30" s="603"/>
      <c r="O30" s="603"/>
      <c r="P30" s="603"/>
      <c r="Q30" s="604"/>
      <c r="R30" s="597">
        <v>101164</v>
      </c>
      <c r="S30" s="378"/>
      <c r="T30" s="378"/>
      <c r="U30" s="378"/>
      <c r="V30" s="378"/>
      <c r="W30" s="378"/>
      <c r="X30" s="378"/>
      <c r="Y30" s="598"/>
      <c r="Z30" s="599">
        <v>0.5</v>
      </c>
      <c r="AA30" s="599"/>
      <c r="AB30" s="599"/>
      <c r="AC30" s="599"/>
      <c r="AD30" s="600" t="s">
        <v>202</v>
      </c>
      <c r="AE30" s="600"/>
      <c r="AF30" s="600"/>
      <c r="AG30" s="600"/>
      <c r="AH30" s="600"/>
      <c r="AI30" s="600"/>
      <c r="AJ30" s="600"/>
      <c r="AK30" s="600"/>
      <c r="AL30" s="605" t="s">
        <v>202</v>
      </c>
      <c r="AM30" s="384"/>
      <c r="AN30" s="384"/>
      <c r="AO30" s="606"/>
      <c r="AP30" s="372" t="s">
        <v>311</v>
      </c>
      <c r="AQ30" s="373"/>
      <c r="AR30" s="373"/>
      <c r="AS30" s="373"/>
      <c r="AT30" s="373"/>
      <c r="AU30" s="373"/>
      <c r="AV30" s="373"/>
      <c r="AW30" s="373"/>
      <c r="AX30" s="373"/>
      <c r="AY30" s="373"/>
      <c r="AZ30" s="373"/>
      <c r="BA30" s="373"/>
      <c r="BB30" s="373"/>
      <c r="BC30" s="373"/>
      <c r="BD30" s="373"/>
      <c r="BE30" s="373"/>
      <c r="BF30" s="415"/>
      <c r="BG30" s="372" t="s">
        <v>390</v>
      </c>
      <c r="BH30" s="633"/>
      <c r="BI30" s="633"/>
      <c r="BJ30" s="633"/>
      <c r="BK30" s="633"/>
      <c r="BL30" s="633"/>
      <c r="BM30" s="633"/>
      <c r="BN30" s="633"/>
      <c r="BO30" s="633"/>
      <c r="BP30" s="633"/>
      <c r="BQ30" s="634"/>
      <c r="BR30" s="372" t="s">
        <v>130</v>
      </c>
      <c r="BS30" s="633"/>
      <c r="BT30" s="633"/>
      <c r="BU30" s="633"/>
      <c r="BV30" s="633"/>
      <c r="BW30" s="633"/>
      <c r="BX30" s="633"/>
      <c r="BY30" s="633"/>
      <c r="BZ30" s="633"/>
      <c r="CA30" s="633"/>
      <c r="CB30" s="634"/>
      <c r="CD30" s="578"/>
      <c r="CE30" s="573"/>
      <c r="CF30" s="602" t="s">
        <v>393</v>
      </c>
      <c r="CG30" s="603"/>
      <c r="CH30" s="603"/>
      <c r="CI30" s="603"/>
      <c r="CJ30" s="603"/>
      <c r="CK30" s="603"/>
      <c r="CL30" s="603"/>
      <c r="CM30" s="603"/>
      <c r="CN30" s="603"/>
      <c r="CO30" s="603"/>
      <c r="CP30" s="603"/>
      <c r="CQ30" s="604"/>
      <c r="CR30" s="597">
        <v>1739611</v>
      </c>
      <c r="CS30" s="378"/>
      <c r="CT30" s="378"/>
      <c r="CU30" s="378"/>
      <c r="CV30" s="378"/>
      <c r="CW30" s="378"/>
      <c r="CX30" s="378"/>
      <c r="CY30" s="598"/>
      <c r="CZ30" s="605">
        <v>8.4</v>
      </c>
      <c r="DA30" s="629"/>
      <c r="DB30" s="629"/>
      <c r="DC30" s="630"/>
      <c r="DD30" s="608">
        <v>1730065</v>
      </c>
      <c r="DE30" s="378"/>
      <c r="DF30" s="378"/>
      <c r="DG30" s="378"/>
      <c r="DH30" s="378"/>
      <c r="DI30" s="378"/>
      <c r="DJ30" s="378"/>
      <c r="DK30" s="598"/>
      <c r="DL30" s="608">
        <v>1730065</v>
      </c>
      <c r="DM30" s="378"/>
      <c r="DN30" s="378"/>
      <c r="DO30" s="378"/>
      <c r="DP30" s="378"/>
      <c r="DQ30" s="378"/>
      <c r="DR30" s="378"/>
      <c r="DS30" s="378"/>
      <c r="DT30" s="378"/>
      <c r="DU30" s="378"/>
      <c r="DV30" s="598"/>
      <c r="DW30" s="605">
        <v>17.5</v>
      </c>
      <c r="DX30" s="629"/>
      <c r="DY30" s="629"/>
      <c r="DZ30" s="629"/>
      <c r="EA30" s="629"/>
      <c r="EB30" s="629"/>
      <c r="EC30" s="631"/>
    </row>
    <row r="31" spans="2:133" ht="11.25" customHeight="1" x14ac:dyDescent="0.15">
      <c r="B31" s="602" t="s">
        <v>339</v>
      </c>
      <c r="C31" s="603"/>
      <c r="D31" s="603"/>
      <c r="E31" s="603"/>
      <c r="F31" s="603"/>
      <c r="G31" s="603"/>
      <c r="H31" s="603"/>
      <c r="I31" s="603"/>
      <c r="J31" s="603"/>
      <c r="K31" s="603"/>
      <c r="L31" s="603"/>
      <c r="M31" s="603"/>
      <c r="N31" s="603"/>
      <c r="O31" s="603"/>
      <c r="P31" s="603"/>
      <c r="Q31" s="604"/>
      <c r="R31" s="597">
        <v>6077599</v>
      </c>
      <c r="S31" s="378"/>
      <c r="T31" s="378"/>
      <c r="U31" s="378"/>
      <c r="V31" s="378"/>
      <c r="W31" s="378"/>
      <c r="X31" s="378"/>
      <c r="Y31" s="598"/>
      <c r="Z31" s="599">
        <v>27.9</v>
      </c>
      <c r="AA31" s="599"/>
      <c r="AB31" s="599"/>
      <c r="AC31" s="599"/>
      <c r="AD31" s="600" t="s">
        <v>202</v>
      </c>
      <c r="AE31" s="600"/>
      <c r="AF31" s="600"/>
      <c r="AG31" s="600"/>
      <c r="AH31" s="600"/>
      <c r="AI31" s="600"/>
      <c r="AJ31" s="600"/>
      <c r="AK31" s="600"/>
      <c r="AL31" s="605" t="s">
        <v>202</v>
      </c>
      <c r="AM31" s="384"/>
      <c r="AN31" s="384"/>
      <c r="AO31" s="606"/>
      <c r="AP31" s="551" t="s">
        <v>4</v>
      </c>
      <c r="AQ31" s="552"/>
      <c r="AR31" s="552"/>
      <c r="AS31" s="552"/>
      <c r="AT31" s="682" t="s">
        <v>394</v>
      </c>
      <c r="AU31" s="47"/>
      <c r="AV31" s="47"/>
      <c r="AW31" s="47"/>
      <c r="AX31" s="586" t="s">
        <v>279</v>
      </c>
      <c r="AY31" s="587"/>
      <c r="AZ31" s="587"/>
      <c r="BA31" s="587"/>
      <c r="BB31" s="587"/>
      <c r="BC31" s="587"/>
      <c r="BD31" s="587"/>
      <c r="BE31" s="587"/>
      <c r="BF31" s="588"/>
      <c r="BG31" s="635">
        <v>99.1</v>
      </c>
      <c r="BH31" s="636"/>
      <c r="BI31" s="636"/>
      <c r="BJ31" s="636"/>
      <c r="BK31" s="636"/>
      <c r="BL31" s="636"/>
      <c r="BM31" s="595">
        <v>95.4</v>
      </c>
      <c r="BN31" s="636"/>
      <c r="BO31" s="636"/>
      <c r="BP31" s="636"/>
      <c r="BQ31" s="637"/>
      <c r="BR31" s="635">
        <v>98.7</v>
      </c>
      <c r="BS31" s="636"/>
      <c r="BT31" s="636"/>
      <c r="BU31" s="636"/>
      <c r="BV31" s="636"/>
      <c r="BW31" s="636"/>
      <c r="BX31" s="595">
        <v>93.9</v>
      </c>
      <c r="BY31" s="636"/>
      <c r="BZ31" s="636"/>
      <c r="CA31" s="636"/>
      <c r="CB31" s="637"/>
      <c r="CD31" s="578"/>
      <c r="CE31" s="573"/>
      <c r="CF31" s="602" t="s">
        <v>312</v>
      </c>
      <c r="CG31" s="603"/>
      <c r="CH31" s="603"/>
      <c r="CI31" s="603"/>
      <c r="CJ31" s="603"/>
      <c r="CK31" s="603"/>
      <c r="CL31" s="603"/>
      <c r="CM31" s="603"/>
      <c r="CN31" s="603"/>
      <c r="CO31" s="603"/>
      <c r="CP31" s="603"/>
      <c r="CQ31" s="604"/>
      <c r="CR31" s="597">
        <v>113908</v>
      </c>
      <c r="CS31" s="627"/>
      <c r="CT31" s="627"/>
      <c r="CU31" s="627"/>
      <c r="CV31" s="627"/>
      <c r="CW31" s="627"/>
      <c r="CX31" s="627"/>
      <c r="CY31" s="628"/>
      <c r="CZ31" s="605">
        <v>0.5</v>
      </c>
      <c r="DA31" s="629"/>
      <c r="DB31" s="629"/>
      <c r="DC31" s="630"/>
      <c r="DD31" s="608">
        <v>113908</v>
      </c>
      <c r="DE31" s="627"/>
      <c r="DF31" s="627"/>
      <c r="DG31" s="627"/>
      <c r="DH31" s="627"/>
      <c r="DI31" s="627"/>
      <c r="DJ31" s="627"/>
      <c r="DK31" s="628"/>
      <c r="DL31" s="608">
        <v>113908</v>
      </c>
      <c r="DM31" s="627"/>
      <c r="DN31" s="627"/>
      <c r="DO31" s="627"/>
      <c r="DP31" s="627"/>
      <c r="DQ31" s="627"/>
      <c r="DR31" s="627"/>
      <c r="DS31" s="627"/>
      <c r="DT31" s="627"/>
      <c r="DU31" s="627"/>
      <c r="DV31" s="628"/>
      <c r="DW31" s="605">
        <v>1.2</v>
      </c>
      <c r="DX31" s="629"/>
      <c r="DY31" s="629"/>
      <c r="DZ31" s="629"/>
      <c r="EA31" s="629"/>
      <c r="EB31" s="629"/>
      <c r="EC31" s="631"/>
    </row>
    <row r="32" spans="2:133" ht="11.25" customHeight="1" x14ac:dyDescent="0.15">
      <c r="B32" s="638" t="s">
        <v>55</v>
      </c>
      <c r="C32" s="639"/>
      <c r="D32" s="639"/>
      <c r="E32" s="639"/>
      <c r="F32" s="639"/>
      <c r="G32" s="639"/>
      <c r="H32" s="639"/>
      <c r="I32" s="639"/>
      <c r="J32" s="639"/>
      <c r="K32" s="639"/>
      <c r="L32" s="639"/>
      <c r="M32" s="639"/>
      <c r="N32" s="639"/>
      <c r="O32" s="639"/>
      <c r="P32" s="639"/>
      <c r="Q32" s="640"/>
      <c r="R32" s="597" t="s">
        <v>202</v>
      </c>
      <c r="S32" s="378"/>
      <c r="T32" s="378"/>
      <c r="U32" s="378"/>
      <c r="V32" s="378"/>
      <c r="W32" s="378"/>
      <c r="X32" s="378"/>
      <c r="Y32" s="598"/>
      <c r="Z32" s="599" t="s">
        <v>202</v>
      </c>
      <c r="AA32" s="599"/>
      <c r="AB32" s="599"/>
      <c r="AC32" s="599"/>
      <c r="AD32" s="600" t="s">
        <v>202</v>
      </c>
      <c r="AE32" s="600"/>
      <c r="AF32" s="600"/>
      <c r="AG32" s="600"/>
      <c r="AH32" s="600"/>
      <c r="AI32" s="600"/>
      <c r="AJ32" s="600"/>
      <c r="AK32" s="600"/>
      <c r="AL32" s="605" t="s">
        <v>202</v>
      </c>
      <c r="AM32" s="384"/>
      <c r="AN32" s="384"/>
      <c r="AO32" s="606"/>
      <c r="AP32" s="681"/>
      <c r="AQ32" s="538"/>
      <c r="AR32" s="538"/>
      <c r="AS32" s="538"/>
      <c r="AT32" s="683"/>
      <c r="AU32" s="8" t="s">
        <v>256</v>
      </c>
      <c r="AV32" s="8"/>
      <c r="AW32" s="8"/>
      <c r="AX32" s="602" t="s">
        <v>371</v>
      </c>
      <c r="AY32" s="603"/>
      <c r="AZ32" s="603"/>
      <c r="BA32" s="603"/>
      <c r="BB32" s="603"/>
      <c r="BC32" s="603"/>
      <c r="BD32" s="603"/>
      <c r="BE32" s="603"/>
      <c r="BF32" s="604"/>
      <c r="BG32" s="641">
        <v>99.1</v>
      </c>
      <c r="BH32" s="627"/>
      <c r="BI32" s="627"/>
      <c r="BJ32" s="627"/>
      <c r="BK32" s="627"/>
      <c r="BL32" s="627"/>
      <c r="BM32" s="384">
        <v>95.8</v>
      </c>
      <c r="BN32" s="642"/>
      <c r="BO32" s="642"/>
      <c r="BP32" s="642"/>
      <c r="BQ32" s="643"/>
      <c r="BR32" s="641">
        <v>98.7</v>
      </c>
      <c r="BS32" s="627"/>
      <c r="BT32" s="627"/>
      <c r="BU32" s="627"/>
      <c r="BV32" s="627"/>
      <c r="BW32" s="627"/>
      <c r="BX32" s="384">
        <v>94.7</v>
      </c>
      <c r="BY32" s="642"/>
      <c r="BZ32" s="642"/>
      <c r="CA32" s="642"/>
      <c r="CB32" s="643"/>
      <c r="CD32" s="579"/>
      <c r="CE32" s="581"/>
      <c r="CF32" s="602" t="s">
        <v>210</v>
      </c>
      <c r="CG32" s="603"/>
      <c r="CH32" s="603"/>
      <c r="CI32" s="603"/>
      <c r="CJ32" s="603"/>
      <c r="CK32" s="603"/>
      <c r="CL32" s="603"/>
      <c r="CM32" s="603"/>
      <c r="CN32" s="603"/>
      <c r="CO32" s="603"/>
      <c r="CP32" s="603"/>
      <c r="CQ32" s="604"/>
      <c r="CR32" s="597" t="s">
        <v>202</v>
      </c>
      <c r="CS32" s="378"/>
      <c r="CT32" s="378"/>
      <c r="CU32" s="378"/>
      <c r="CV32" s="378"/>
      <c r="CW32" s="378"/>
      <c r="CX32" s="378"/>
      <c r="CY32" s="598"/>
      <c r="CZ32" s="605" t="s">
        <v>202</v>
      </c>
      <c r="DA32" s="629"/>
      <c r="DB32" s="629"/>
      <c r="DC32" s="630"/>
      <c r="DD32" s="608" t="s">
        <v>202</v>
      </c>
      <c r="DE32" s="378"/>
      <c r="DF32" s="378"/>
      <c r="DG32" s="378"/>
      <c r="DH32" s="378"/>
      <c r="DI32" s="378"/>
      <c r="DJ32" s="378"/>
      <c r="DK32" s="598"/>
      <c r="DL32" s="608" t="s">
        <v>202</v>
      </c>
      <c r="DM32" s="378"/>
      <c r="DN32" s="378"/>
      <c r="DO32" s="378"/>
      <c r="DP32" s="378"/>
      <c r="DQ32" s="378"/>
      <c r="DR32" s="378"/>
      <c r="DS32" s="378"/>
      <c r="DT32" s="378"/>
      <c r="DU32" s="378"/>
      <c r="DV32" s="598"/>
      <c r="DW32" s="605" t="s">
        <v>202</v>
      </c>
      <c r="DX32" s="629"/>
      <c r="DY32" s="629"/>
      <c r="DZ32" s="629"/>
      <c r="EA32" s="629"/>
      <c r="EB32" s="629"/>
      <c r="EC32" s="631"/>
    </row>
    <row r="33" spans="2:133" ht="11.25" customHeight="1" x14ac:dyDescent="0.15">
      <c r="B33" s="602" t="s">
        <v>395</v>
      </c>
      <c r="C33" s="603"/>
      <c r="D33" s="603"/>
      <c r="E33" s="603"/>
      <c r="F33" s="603"/>
      <c r="G33" s="603"/>
      <c r="H33" s="603"/>
      <c r="I33" s="603"/>
      <c r="J33" s="603"/>
      <c r="K33" s="603"/>
      <c r="L33" s="603"/>
      <c r="M33" s="603"/>
      <c r="N33" s="603"/>
      <c r="O33" s="603"/>
      <c r="P33" s="603"/>
      <c r="Q33" s="604"/>
      <c r="R33" s="597">
        <v>1046361</v>
      </c>
      <c r="S33" s="378"/>
      <c r="T33" s="378"/>
      <c r="U33" s="378"/>
      <c r="V33" s="378"/>
      <c r="W33" s="378"/>
      <c r="X33" s="378"/>
      <c r="Y33" s="598"/>
      <c r="Z33" s="599">
        <v>4.8</v>
      </c>
      <c r="AA33" s="599"/>
      <c r="AB33" s="599"/>
      <c r="AC33" s="599"/>
      <c r="AD33" s="600" t="s">
        <v>202</v>
      </c>
      <c r="AE33" s="600"/>
      <c r="AF33" s="600"/>
      <c r="AG33" s="600"/>
      <c r="AH33" s="600"/>
      <c r="AI33" s="600"/>
      <c r="AJ33" s="600"/>
      <c r="AK33" s="600"/>
      <c r="AL33" s="605" t="s">
        <v>202</v>
      </c>
      <c r="AM33" s="384"/>
      <c r="AN33" s="384"/>
      <c r="AO33" s="606"/>
      <c r="AP33" s="554"/>
      <c r="AQ33" s="555"/>
      <c r="AR33" s="555"/>
      <c r="AS33" s="555"/>
      <c r="AT33" s="684"/>
      <c r="AU33" s="48"/>
      <c r="AV33" s="48"/>
      <c r="AW33" s="48"/>
      <c r="AX33" s="614" t="s">
        <v>161</v>
      </c>
      <c r="AY33" s="615"/>
      <c r="AZ33" s="615"/>
      <c r="BA33" s="615"/>
      <c r="BB33" s="615"/>
      <c r="BC33" s="615"/>
      <c r="BD33" s="615"/>
      <c r="BE33" s="615"/>
      <c r="BF33" s="616"/>
      <c r="BG33" s="644">
        <v>99.1</v>
      </c>
      <c r="BH33" s="645"/>
      <c r="BI33" s="645"/>
      <c r="BJ33" s="645"/>
      <c r="BK33" s="645"/>
      <c r="BL33" s="645"/>
      <c r="BM33" s="646">
        <v>94.2</v>
      </c>
      <c r="BN33" s="645"/>
      <c r="BO33" s="645"/>
      <c r="BP33" s="645"/>
      <c r="BQ33" s="647"/>
      <c r="BR33" s="644">
        <v>98.4</v>
      </c>
      <c r="BS33" s="645"/>
      <c r="BT33" s="645"/>
      <c r="BU33" s="645"/>
      <c r="BV33" s="645"/>
      <c r="BW33" s="645"/>
      <c r="BX33" s="646">
        <v>91.9</v>
      </c>
      <c r="BY33" s="645"/>
      <c r="BZ33" s="645"/>
      <c r="CA33" s="645"/>
      <c r="CB33" s="647"/>
      <c r="CD33" s="602" t="s">
        <v>396</v>
      </c>
      <c r="CE33" s="603"/>
      <c r="CF33" s="603"/>
      <c r="CG33" s="603"/>
      <c r="CH33" s="603"/>
      <c r="CI33" s="603"/>
      <c r="CJ33" s="603"/>
      <c r="CK33" s="603"/>
      <c r="CL33" s="603"/>
      <c r="CM33" s="603"/>
      <c r="CN33" s="603"/>
      <c r="CO33" s="603"/>
      <c r="CP33" s="603"/>
      <c r="CQ33" s="604"/>
      <c r="CR33" s="597">
        <v>10699432</v>
      </c>
      <c r="CS33" s="627"/>
      <c r="CT33" s="627"/>
      <c r="CU33" s="627"/>
      <c r="CV33" s="627"/>
      <c r="CW33" s="627"/>
      <c r="CX33" s="627"/>
      <c r="CY33" s="628"/>
      <c r="CZ33" s="605">
        <v>51.5</v>
      </c>
      <c r="DA33" s="629"/>
      <c r="DB33" s="629"/>
      <c r="DC33" s="630"/>
      <c r="DD33" s="608">
        <v>6212464</v>
      </c>
      <c r="DE33" s="627"/>
      <c r="DF33" s="627"/>
      <c r="DG33" s="627"/>
      <c r="DH33" s="627"/>
      <c r="DI33" s="627"/>
      <c r="DJ33" s="627"/>
      <c r="DK33" s="628"/>
      <c r="DL33" s="608">
        <v>4350848</v>
      </c>
      <c r="DM33" s="627"/>
      <c r="DN33" s="627"/>
      <c r="DO33" s="627"/>
      <c r="DP33" s="627"/>
      <c r="DQ33" s="627"/>
      <c r="DR33" s="627"/>
      <c r="DS33" s="627"/>
      <c r="DT33" s="627"/>
      <c r="DU33" s="627"/>
      <c r="DV33" s="628"/>
      <c r="DW33" s="605">
        <v>44</v>
      </c>
      <c r="DX33" s="629"/>
      <c r="DY33" s="629"/>
      <c r="DZ33" s="629"/>
      <c r="EA33" s="629"/>
      <c r="EB33" s="629"/>
      <c r="EC33" s="631"/>
    </row>
    <row r="34" spans="2:133" ht="11.25" customHeight="1" x14ac:dyDescent="0.15">
      <c r="B34" s="602" t="s">
        <v>242</v>
      </c>
      <c r="C34" s="603"/>
      <c r="D34" s="603"/>
      <c r="E34" s="603"/>
      <c r="F34" s="603"/>
      <c r="G34" s="603"/>
      <c r="H34" s="603"/>
      <c r="I34" s="603"/>
      <c r="J34" s="603"/>
      <c r="K34" s="603"/>
      <c r="L34" s="603"/>
      <c r="M34" s="603"/>
      <c r="N34" s="603"/>
      <c r="O34" s="603"/>
      <c r="P34" s="603"/>
      <c r="Q34" s="604"/>
      <c r="R34" s="597">
        <v>8481</v>
      </c>
      <c r="S34" s="378"/>
      <c r="T34" s="378"/>
      <c r="U34" s="378"/>
      <c r="V34" s="378"/>
      <c r="W34" s="378"/>
      <c r="X34" s="378"/>
      <c r="Y34" s="598"/>
      <c r="Z34" s="599">
        <v>0</v>
      </c>
      <c r="AA34" s="599"/>
      <c r="AB34" s="599"/>
      <c r="AC34" s="599"/>
      <c r="AD34" s="600">
        <v>130</v>
      </c>
      <c r="AE34" s="600"/>
      <c r="AF34" s="600"/>
      <c r="AG34" s="600"/>
      <c r="AH34" s="600"/>
      <c r="AI34" s="600"/>
      <c r="AJ34" s="600"/>
      <c r="AK34" s="600"/>
      <c r="AL34" s="605">
        <v>0</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399</v>
      </c>
      <c r="CE34" s="603"/>
      <c r="CF34" s="603"/>
      <c r="CG34" s="603"/>
      <c r="CH34" s="603"/>
      <c r="CI34" s="603"/>
      <c r="CJ34" s="603"/>
      <c r="CK34" s="603"/>
      <c r="CL34" s="603"/>
      <c r="CM34" s="603"/>
      <c r="CN34" s="603"/>
      <c r="CO34" s="603"/>
      <c r="CP34" s="603"/>
      <c r="CQ34" s="604"/>
      <c r="CR34" s="597">
        <v>2456762</v>
      </c>
      <c r="CS34" s="378"/>
      <c r="CT34" s="378"/>
      <c r="CU34" s="378"/>
      <c r="CV34" s="378"/>
      <c r="CW34" s="378"/>
      <c r="CX34" s="378"/>
      <c r="CY34" s="598"/>
      <c r="CZ34" s="605">
        <v>11.8</v>
      </c>
      <c r="DA34" s="629"/>
      <c r="DB34" s="629"/>
      <c r="DC34" s="630"/>
      <c r="DD34" s="608">
        <v>1920691</v>
      </c>
      <c r="DE34" s="378"/>
      <c r="DF34" s="378"/>
      <c r="DG34" s="378"/>
      <c r="DH34" s="378"/>
      <c r="DI34" s="378"/>
      <c r="DJ34" s="378"/>
      <c r="DK34" s="598"/>
      <c r="DL34" s="608">
        <v>1351773</v>
      </c>
      <c r="DM34" s="378"/>
      <c r="DN34" s="378"/>
      <c r="DO34" s="378"/>
      <c r="DP34" s="378"/>
      <c r="DQ34" s="378"/>
      <c r="DR34" s="378"/>
      <c r="DS34" s="378"/>
      <c r="DT34" s="378"/>
      <c r="DU34" s="378"/>
      <c r="DV34" s="598"/>
      <c r="DW34" s="605">
        <v>13.7</v>
      </c>
      <c r="DX34" s="629"/>
      <c r="DY34" s="629"/>
      <c r="DZ34" s="629"/>
      <c r="EA34" s="629"/>
      <c r="EB34" s="629"/>
      <c r="EC34" s="631"/>
    </row>
    <row r="35" spans="2:133" ht="11.25" customHeight="1" x14ac:dyDescent="0.15">
      <c r="B35" s="602" t="s">
        <v>145</v>
      </c>
      <c r="C35" s="603"/>
      <c r="D35" s="603"/>
      <c r="E35" s="603"/>
      <c r="F35" s="603"/>
      <c r="G35" s="603"/>
      <c r="H35" s="603"/>
      <c r="I35" s="603"/>
      <c r="J35" s="603"/>
      <c r="K35" s="603"/>
      <c r="L35" s="603"/>
      <c r="M35" s="603"/>
      <c r="N35" s="603"/>
      <c r="O35" s="603"/>
      <c r="P35" s="603"/>
      <c r="Q35" s="604"/>
      <c r="R35" s="597">
        <v>34570</v>
      </c>
      <c r="S35" s="378"/>
      <c r="T35" s="378"/>
      <c r="U35" s="378"/>
      <c r="V35" s="378"/>
      <c r="W35" s="378"/>
      <c r="X35" s="378"/>
      <c r="Y35" s="598"/>
      <c r="Z35" s="599">
        <v>0.2</v>
      </c>
      <c r="AA35" s="599"/>
      <c r="AB35" s="599"/>
      <c r="AC35" s="599"/>
      <c r="AD35" s="600" t="s">
        <v>202</v>
      </c>
      <c r="AE35" s="600"/>
      <c r="AF35" s="600"/>
      <c r="AG35" s="600"/>
      <c r="AH35" s="600"/>
      <c r="AI35" s="600"/>
      <c r="AJ35" s="600"/>
      <c r="AK35" s="600"/>
      <c r="AL35" s="605" t="s">
        <v>202</v>
      </c>
      <c r="AM35" s="384"/>
      <c r="AN35" s="384"/>
      <c r="AO35" s="606"/>
      <c r="AP35" s="18"/>
      <c r="AQ35" s="372" t="s">
        <v>401</v>
      </c>
      <c r="AR35" s="373"/>
      <c r="AS35" s="373"/>
      <c r="AT35" s="373"/>
      <c r="AU35" s="373"/>
      <c r="AV35" s="373"/>
      <c r="AW35" s="373"/>
      <c r="AX35" s="373"/>
      <c r="AY35" s="373"/>
      <c r="AZ35" s="373"/>
      <c r="BA35" s="373"/>
      <c r="BB35" s="373"/>
      <c r="BC35" s="373"/>
      <c r="BD35" s="373"/>
      <c r="BE35" s="373"/>
      <c r="BF35" s="415"/>
      <c r="BG35" s="372" t="s">
        <v>215</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403</v>
      </c>
      <c r="CE35" s="603"/>
      <c r="CF35" s="603"/>
      <c r="CG35" s="603"/>
      <c r="CH35" s="603"/>
      <c r="CI35" s="603"/>
      <c r="CJ35" s="603"/>
      <c r="CK35" s="603"/>
      <c r="CL35" s="603"/>
      <c r="CM35" s="603"/>
      <c r="CN35" s="603"/>
      <c r="CO35" s="603"/>
      <c r="CP35" s="603"/>
      <c r="CQ35" s="604"/>
      <c r="CR35" s="597">
        <v>444841</v>
      </c>
      <c r="CS35" s="627"/>
      <c r="CT35" s="627"/>
      <c r="CU35" s="627"/>
      <c r="CV35" s="627"/>
      <c r="CW35" s="627"/>
      <c r="CX35" s="627"/>
      <c r="CY35" s="628"/>
      <c r="CZ35" s="605">
        <v>2.1</v>
      </c>
      <c r="DA35" s="629"/>
      <c r="DB35" s="629"/>
      <c r="DC35" s="630"/>
      <c r="DD35" s="608">
        <v>392971</v>
      </c>
      <c r="DE35" s="627"/>
      <c r="DF35" s="627"/>
      <c r="DG35" s="627"/>
      <c r="DH35" s="627"/>
      <c r="DI35" s="627"/>
      <c r="DJ35" s="627"/>
      <c r="DK35" s="628"/>
      <c r="DL35" s="608">
        <v>248654</v>
      </c>
      <c r="DM35" s="627"/>
      <c r="DN35" s="627"/>
      <c r="DO35" s="627"/>
      <c r="DP35" s="627"/>
      <c r="DQ35" s="627"/>
      <c r="DR35" s="627"/>
      <c r="DS35" s="627"/>
      <c r="DT35" s="627"/>
      <c r="DU35" s="627"/>
      <c r="DV35" s="628"/>
      <c r="DW35" s="605">
        <v>2.5</v>
      </c>
      <c r="DX35" s="629"/>
      <c r="DY35" s="629"/>
      <c r="DZ35" s="629"/>
      <c r="EA35" s="629"/>
      <c r="EB35" s="629"/>
      <c r="EC35" s="631"/>
    </row>
    <row r="36" spans="2:133" ht="11.25" customHeight="1" x14ac:dyDescent="0.15">
      <c r="B36" s="602" t="s">
        <v>405</v>
      </c>
      <c r="C36" s="603"/>
      <c r="D36" s="603"/>
      <c r="E36" s="603"/>
      <c r="F36" s="603"/>
      <c r="G36" s="603"/>
      <c r="H36" s="603"/>
      <c r="I36" s="603"/>
      <c r="J36" s="603"/>
      <c r="K36" s="603"/>
      <c r="L36" s="603"/>
      <c r="M36" s="603"/>
      <c r="N36" s="603"/>
      <c r="O36" s="603"/>
      <c r="P36" s="603"/>
      <c r="Q36" s="604"/>
      <c r="R36" s="597">
        <v>1377522</v>
      </c>
      <c r="S36" s="378"/>
      <c r="T36" s="378"/>
      <c r="U36" s="378"/>
      <c r="V36" s="378"/>
      <c r="W36" s="378"/>
      <c r="X36" s="378"/>
      <c r="Y36" s="598"/>
      <c r="Z36" s="599">
        <v>6.3</v>
      </c>
      <c r="AA36" s="599"/>
      <c r="AB36" s="599"/>
      <c r="AC36" s="599"/>
      <c r="AD36" s="600" t="s">
        <v>202</v>
      </c>
      <c r="AE36" s="600"/>
      <c r="AF36" s="600"/>
      <c r="AG36" s="600"/>
      <c r="AH36" s="600"/>
      <c r="AI36" s="600"/>
      <c r="AJ36" s="600"/>
      <c r="AK36" s="600"/>
      <c r="AL36" s="605" t="s">
        <v>202</v>
      </c>
      <c r="AM36" s="384"/>
      <c r="AN36" s="384"/>
      <c r="AO36" s="606"/>
      <c r="AP36" s="18"/>
      <c r="AQ36" s="648" t="s">
        <v>388</v>
      </c>
      <c r="AR36" s="649"/>
      <c r="AS36" s="649"/>
      <c r="AT36" s="649"/>
      <c r="AU36" s="649"/>
      <c r="AV36" s="649"/>
      <c r="AW36" s="649"/>
      <c r="AX36" s="649"/>
      <c r="AY36" s="650"/>
      <c r="AZ36" s="589">
        <v>2032479</v>
      </c>
      <c r="BA36" s="590"/>
      <c r="BB36" s="590"/>
      <c r="BC36" s="590"/>
      <c r="BD36" s="590"/>
      <c r="BE36" s="590"/>
      <c r="BF36" s="651"/>
      <c r="BG36" s="586" t="s">
        <v>406</v>
      </c>
      <c r="BH36" s="587"/>
      <c r="BI36" s="587"/>
      <c r="BJ36" s="587"/>
      <c r="BK36" s="587"/>
      <c r="BL36" s="587"/>
      <c r="BM36" s="587"/>
      <c r="BN36" s="587"/>
      <c r="BO36" s="587"/>
      <c r="BP36" s="587"/>
      <c r="BQ36" s="587"/>
      <c r="BR36" s="587"/>
      <c r="BS36" s="587"/>
      <c r="BT36" s="587"/>
      <c r="BU36" s="588"/>
      <c r="BV36" s="589">
        <v>385154</v>
      </c>
      <c r="BW36" s="590"/>
      <c r="BX36" s="590"/>
      <c r="BY36" s="590"/>
      <c r="BZ36" s="590"/>
      <c r="CA36" s="590"/>
      <c r="CB36" s="651"/>
      <c r="CD36" s="602" t="s">
        <v>27</v>
      </c>
      <c r="CE36" s="603"/>
      <c r="CF36" s="603"/>
      <c r="CG36" s="603"/>
      <c r="CH36" s="603"/>
      <c r="CI36" s="603"/>
      <c r="CJ36" s="603"/>
      <c r="CK36" s="603"/>
      <c r="CL36" s="603"/>
      <c r="CM36" s="603"/>
      <c r="CN36" s="603"/>
      <c r="CO36" s="603"/>
      <c r="CP36" s="603"/>
      <c r="CQ36" s="604"/>
      <c r="CR36" s="597">
        <v>5479555</v>
      </c>
      <c r="CS36" s="378"/>
      <c r="CT36" s="378"/>
      <c r="CU36" s="378"/>
      <c r="CV36" s="378"/>
      <c r="CW36" s="378"/>
      <c r="CX36" s="378"/>
      <c r="CY36" s="598"/>
      <c r="CZ36" s="605">
        <v>26.4</v>
      </c>
      <c r="DA36" s="629"/>
      <c r="DB36" s="629"/>
      <c r="DC36" s="630"/>
      <c r="DD36" s="608">
        <v>1992800</v>
      </c>
      <c r="DE36" s="378"/>
      <c r="DF36" s="378"/>
      <c r="DG36" s="378"/>
      <c r="DH36" s="378"/>
      <c r="DI36" s="378"/>
      <c r="DJ36" s="378"/>
      <c r="DK36" s="598"/>
      <c r="DL36" s="608">
        <v>1581965</v>
      </c>
      <c r="DM36" s="378"/>
      <c r="DN36" s="378"/>
      <c r="DO36" s="378"/>
      <c r="DP36" s="378"/>
      <c r="DQ36" s="378"/>
      <c r="DR36" s="378"/>
      <c r="DS36" s="378"/>
      <c r="DT36" s="378"/>
      <c r="DU36" s="378"/>
      <c r="DV36" s="598"/>
      <c r="DW36" s="605">
        <v>16</v>
      </c>
      <c r="DX36" s="629"/>
      <c r="DY36" s="629"/>
      <c r="DZ36" s="629"/>
      <c r="EA36" s="629"/>
      <c r="EB36" s="629"/>
      <c r="EC36" s="631"/>
    </row>
    <row r="37" spans="2:133" ht="11.25" customHeight="1" x14ac:dyDescent="0.15">
      <c r="B37" s="602" t="s">
        <v>372</v>
      </c>
      <c r="C37" s="603"/>
      <c r="D37" s="603"/>
      <c r="E37" s="603"/>
      <c r="F37" s="603"/>
      <c r="G37" s="603"/>
      <c r="H37" s="603"/>
      <c r="I37" s="603"/>
      <c r="J37" s="603"/>
      <c r="K37" s="603"/>
      <c r="L37" s="603"/>
      <c r="M37" s="603"/>
      <c r="N37" s="603"/>
      <c r="O37" s="603"/>
      <c r="P37" s="603"/>
      <c r="Q37" s="604"/>
      <c r="R37" s="597">
        <v>585456</v>
      </c>
      <c r="S37" s="378"/>
      <c r="T37" s="378"/>
      <c r="U37" s="378"/>
      <c r="V37" s="378"/>
      <c r="W37" s="378"/>
      <c r="X37" s="378"/>
      <c r="Y37" s="598"/>
      <c r="Z37" s="599">
        <v>2.7</v>
      </c>
      <c r="AA37" s="599"/>
      <c r="AB37" s="599"/>
      <c r="AC37" s="599"/>
      <c r="AD37" s="600" t="s">
        <v>202</v>
      </c>
      <c r="AE37" s="600"/>
      <c r="AF37" s="600"/>
      <c r="AG37" s="600"/>
      <c r="AH37" s="600"/>
      <c r="AI37" s="600"/>
      <c r="AJ37" s="600"/>
      <c r="AK37" s="600"/>
      <c r="AL37" s="605" t="s">
        <v>202</v>
      </c>
      <c r="AM37" s="384"/>
      <c r="AN37" s="384"/>
      <c r="AO37" s="606"/>
      <c r="AQ37" s="652" t="s">
        <v>407</v>
      </c>
      <c r="AR37" s="381"/>
      <c r="AS37" s="381"/>
      <c r="AT37" s="381"/>
      <c r="AU37" s="381"/>
      <c r="AV37" s="381"/>
      <c r="AW37" s="381"/>
      <c r="AX37" s="381"/>
      <c r="AY37" s="653"/>
      <c r="AZ37" s="597">
        <v>510957</v>
      </c>
      <c r="BA37" s="378"/>
      <c r="BB37" s="378"/>
      <c r="BC37" s="378"/>
      <c r="BD37" s="627"/>
      <c r="BE37" s="627"/>
      <c r="BF37" s="643"/>
      <c r="BG37" s="602" t="s">
        <v>409</v>
      </c>
      <c r="BH37" s="603"/>
      <c r="BI37" s="603"/>
      <c r="BJ37" s="603"/>
      <c r="BK37" s="603"/>
      <c r="BL37" s="603"/>
      <c r="BM37" s="603"/>
      <c r="BN37" s="603"/>
      <c r="BO37" s="603"/>
      <c r="BP37" s="603"/>
      <c r="BQ37" s="603"/>
      <c r="BR37" s="603"/>
      <c r="BS37" s="603"/>
      <c r="BT37" s="603"/>
      <c r="BU37" s="604"/>
      <c r="BV37" s="597">
        <v>325203</v>
      </c>
      <c r="BW37" s="378"/>
      <c r="BX37" s="378"/>
      <c r="BY37" s="378"/>
      <c r="BZ37" s="378"/>
      <c r="CA37" s="378"/>
      <c r="CB37" s="609"/>
      <c r="CD37" s="602" t="s">
        <v>163</v>
      </c>
      <c r="CE37" s="603"/>
      <c r="CF37" s="603"/>
      <c r="CG37" s="603"/>
      <c r="CH37" s="603"/>
      <c r="CI37" s="603"/>
      <c r="CJ37" s="603"/>
      <c r="CK37" s="603"/>
      <c r="CL37" s="603"/>
      <c r="CM37" s="603"/>
      <c r="CN37" s="603"/>
      <c r="CO37" s="603"/>
      <c r="CP37" s="603"/>
      <c r="CQ37" s="604"/>
      <c r="CR37" s="597">
        <v>913017</v>
      </c>
      <c r="CS37" s="627"/>
      <c r="CT37" s="627"/>
      <c r="CU37" s="627"/>
      <c r="CV37" s="627"/>
      <c r="CW37" s="627"/>
      <c r="CX37" s="627"/>
      <c r="CY37" s="628"/>
      <c r="CZ37" s="605">
        <v>4.4000000000000004</v>
      </c>
      <c r="DA37" s="629"/>
      <c r="DB37" s="629"/>
      <c r="DC37" s="630"/>
      <c r="DD37" s="608">
        <v>913017</v>
      </c>
      <c r="DE37" s="627"/>
      <c r="DF37" s="627"/>
      <c r="DG37" s="627"/>
      <c r="DH37" s="627"/>
      <c r="DI37" s="627"/>
      <c r="DJ37" s="627"/>
      <c r="DK37" s="628"/>
      <c r="DL37" s="608">
        <v>896146</v>
      </c>
      <c r="DM37" s="627"/>
      <c r="DN37" s="627"/>
      <c r="DO37" s="627"/>
      <c r="DP37" s="627"/>
      <c r="DQ37" s="627"/>
      <c r="DR37" s="627"/>
      <c r="DS37" s="627"/>
      <c r="DT37" s="627"/>
      <c r="DU37" s="627"/>
      <c r="DV37" s="628"/>
      <c r="DW37" s="605">
        <v>9.1</v>
      </c>
      <c r="DX37" s="629"/>
      <c r="DY37" s="629"/>
      <c r="DZ37" s="629"/>
      <c r="EA37" s="629"/>
      <c r="EB37" s="629"/>
      <c r="EC37" s="631"/>
    </row>
    <row r="38" spans="2:133" ht="11.25" customHeight="1" x14ac:dyDescent="0.15">
      <c r="B38" s="602" t="s">
        <v>397</v>
      </c>
      <c r="C38" s="603"/>
      <c r="D38" s="603"/>
      <c r="E38" s="603"/>
      <c r="F38" s="603"/>
      <c r="G38" s="603"/>
      <c r="H38" s="603"/>
      <c r="I38" s="603"/>
      <c r="J38" s="603"/>
      <c r="K38" s="603"/>
      <c r="L38" s="603"/>
      <c r="M38" s="603"/>
      <c r="N38" s="603"/>
      <c r="O38" s="603"/>
      <c r="P38" s="603"/>
      <c r="Q38" s="604"/>
      <c r="R38" s="597">
        <v>235433</v>
      </c>
      <c r="S38" s="378"/>
      <c r="T38" s="378"/>
      <c r="U38" s="378"/>
      <c r="V38" s="378"/>
      <c r="W38" s="378"/>
      <c r="X38" s="378"/>
      <c r="Y38" s="598"/>
      <c r="Z38" s="599">
        <v>1.1000000000000001</v>
      </c>
      <c r="AA38" s="599"/>
      <c r="AB38" s="599"/>
      <c r="AC38" s="599"/>
      <c r="AD38" s="600">
        <v>37</v>
      </c>
      <c r="AE38" s="600"/>
      <c r="AF38" s="600"/>
      <c r="AG38" s="600"/>
      <c r="AH38" s="600"/>
      <c r="AI38" s="600"/>
      <c r="AJ38" s="600"/>
      <c r="AK38" s="600"/>
      <c r="AL38" s="605">
        <v>0</v>
      </c>
      <c r="AM38" s="384"/>
      <c r="AN38" s="384"/>
      <c r="AO38" s="606"/>
      <c r="AQ38" s="652" t="s">
        <v>306</v>
      </c>
      <c r="AR38" s="381"/>
      <c r="AS38" s="381"/>
      <c r="AT38" s="381"/>
      <c r="AU38" s="381"/>
      <c r="AV38" s="381"/>
      <c r="AW38" s="381"/>
      <c r="AX38" s="381"/>
      <c r="AY38" s="653"/>
      <c r="AZ38" s="597">
        <v>52472</v>
      </c>
      <c r="BA38" s="378"/>
      <c r="BB38" s="378"/>
      <c r="BC38" s="378"/>
      <c r="BD38" s="627"/>
      <c r="BE38" s="627"/>
      <c r="BF38" s="643"/>
      <c r="BG38" s="602" t="s">
        <v>411</v>
      </c>
      <c r="BH38" s="603"/>
      <c r="BI38" s="603"/>
      <c r="BJ38" s="603"/>
      <c r="BK38" s="603"/>
      <c r="BL38" s="603"/>
      <c r="BM38" s="603"/>
      <c r="BN38" s="603"/>
      <c r="BO38" s="603"/>
      <c r="BP38" s="603"/>
      <c r="BQ38" s="603"/>
      <c r="BR38" s="603"/>
      <c r="BS38" s="603"/>
      <c r="BT38" s="603"/>
      <c r="BU38" s="604"/>
      <c r="BV38" s="597">
        <v>4351</v>
      </c>
      <c r="BW38" s="378"/>
      <c r="BX38" s="378"/>
      <c r="BY38" s="378"/>
      <c r="BZ38" s="378"/>
      <c r="CA38" s="378"/>
      <c r="CB38" s="609"/>
      <c r="CD38" s="602" t="s">
        <v>413</v>
      </c>
      <c r="CE38" s="603"/>
      <c r="CF38" s="603"/>
      <c r="CG38" s="603"/>
      <c r="CH38" s="603"/>
      <c r="CI38" s="603"/>
      <c r="CJ38" s="603"/>
      <c r="CK38" s="603"/>
      <c r="CL38" s="603"/>
      <c r="CM38" s="603"/>
      <c r="CN38" s="603"/>
      <c r="CO38" s="603"/>
      <c r="CP38" s="603"/>
      <c r="CQ38" s="604"/>
      <c r="CR38" s="597">
        <v>1469050</v>
      </c>
      <c r="CS38" s="378"/>
      <c r="CT38" s="378"/>
      <c r="CU38" s="378"/>
      <c r="CV38" s="378"/>
      <c r="CW38" s="378"/>
      <c r="CX38" s="378"/>
      <c r="CY38" s="598"/>
      <c r="CZ38" s="605">
        <v>7.1</v>
      </c>
      <c r="DA38" s="629"/>
      <c r="DB38" s="629"/>
      <c r="DC38" s="630"/>
      <c r="DD38" s="608">
        <v>1189972</v>
      </c>
      <c r="DE38" s="378"/>
      <c r="DF38" s="378"/>
      <c r="DG38" s="378"/>
      <c r="DH38" s="378"/>
      <c r="DI38" s="378"/>
      <c r="DJ38" s="378"/>
      <c r="DK38" s="598"/>
      <c r="DL38" s="608">
        <v>1128341</v>
      </c>
      <c r="DM38" s="378"/>
      <c r="DN38" s="378"/>
      <c r="DO38" s="378"/>
      <c r="DP38" s="378"/>
      <c r="DQ38" s="378"/>
      <c r="DR38" s="378"/>
      <c r="DS38" s="378"/>
      <c r="DT38" s="378"/>
      <c r="DU38" s="378"/>
      <c r="DV38" s="598"/>
      <c r="DW38" s="605">
        <v>11.4</v>
      </c>
      <c r="DX38" s="629"/>
      <c r="DY38" s="629"/>
      <c r="DZ38" s="629"/>
      <c r="EA38" s="629"/>
      <c r="EB38" s="629"/>
      <c r="EC38" s="631"/>
    </row>
    <row r="39" spans="2:133" ht="11.25" customHeight="1" x14ac:dyDescent="0.15">
      <c r="B39" s="602" t="s">
        <v>414</v>
      </c>
      <c r="C39" s="603"/>
      <c r="D39" s="603"/>
      <c r="E39" s="603"/>
      <c r="F39" s="603"/>
      <c r="G39" s="603"/>
      <c r="H39" s="603"/>
      <c r="I39" s="603"/>
      <c r="J39" s="603"/>
      <c r="K39" s="603"/>
      <c r="L39" s="603"/>
      <c r="M39" s="603"/>
      <c r="N39" s="603"/>
      <c r="O39" s="603"/>
      <c r="P39" s="603"/>
      <c r="Q39" s="604"/>
      <c r="R39" s="597">
        <v>2139566</v>
      </c>
      <c r="S39" s="378"/>
      <c r="T39" s="378"/>
      <c r="U39" s="378"/>
      <c r="V39" s="378"/>
      <c r="W39" s="378"/>
      <c r="X39" s="378"/>
      <c r="Y39" s="598"/>
      <c r="Z39" s="599">
        <v>9.8000000000000007</v>
      </c>
      <c r="AA39" s="599"/>
      <c r="AB39" s="599"/>
      <c r="AC39" s="599"/>
      <c r="AD39" s="600" t="s">
        <v>202</v>
      </c>
      <c r="AE39" s="600"/>
      <c r="AF39" s="600"/>
      <c r="AG39" s="600"/>
      <c r="AH39" s="600"/>
      <c r="AI39" s="600"/>
      <c r="AJ39" s="600"/>
      <c r="AK39" s="600"/>
      <c r="AL39" s="605" t="s">
        <v>202</v>
      </c>
      <c r="AM39" s="384"/>
      <c r="AN39" s="384"/>
      <c r="AO39" s="606"/>
      <c r="AQ39" s="652" t="s">
        <v>415</v>
      </c>
      <c r="AR39" s="381"/>
      <c r="AS39" s="381"/>
      <c r="AT39" s="381"/>
      <c r="AU39" s="381"/>
      <c r="AV39" s="381"/>
      <c r="AW39" s="381"/>
      <c r="AX39" s="381"/>
      <c r="AY39" s="653"/>
      <c r="AZ39" s="597" t="s">
        <v>202</v>
      </c>
      <c r="BA39" s="378"/>
      <c r="BB39" s="378"/>
      <c r="BC39" s="378"/>
      <c r="BD39" s="627"/>
      <c r="BE39" s="627"/>
      <c r="BF39" s="643"/>
      <c r="BG39" s="602" t="s">
        <v>332</v>
      </c>
      <c r="BH39" s="603"/>
      <c r="BI39" s="603"/>
      <c r="BJ39" s="603"/>
      <c r="BK39" s="603"/>
      <c r="BL39" s="603"/>
      <c r="BM39" s="603"/>
      <c r="BN39" s="603"/>
      <c r="BO39" s="603"/>
      <c r="BP39" s="603"/>
      <c r="BQ39" s="603"/>
      <c r="BR39" s="603"/>
      <c r="BS39" s="603"/>
      <c r="BT39" s="603"/>
      <c r="BU39" s="604"/>
      <c r="BV39" s="597">
        <v>6738</v>
      </c>
      <c r="BW39" s="378"/>
      <c r="BX39" s="378"/>
      <c r="BY39" s="378"/>
      <c r="BZ39" s="378"/>
      <c r="CA39" s="378"/>
      <c r="CB39" s="609"/>
      <c r="CD39" s="602" t="s">
        <v>416</v>
      </c>
      <c r="CE39" s="603"/>
      <c r="CF39" s="603"/>
      <c r="CG39" s="603"/>
      <c r="CH39" s="603"/>
      <c r="CI39" s="603"/>
      <c r="CJ39" s="603"/>
      <c r="CK39" s="603"/>
      <c r="CL39" s="603"/>
      <c r="CM39" s="603"/>
      <c r="CN39" s="603"/>
      <c r="CO39" s="603"/>
      <c r="CP39" s="603"/>
      <c r="CQ39" s="604"/>
      <c r="CR39" s="597">
        <v>706420</v>
      </c>
      <c r="CS39" s="627"/>
      <c r="CT39" s="627"/>
      <c r="CU39" s="627"/>
      <c r="CV39" s="627"/>
      <c r="CW39" s="627"/>
      <c r="CX39" s="627"/>
      <c r="CY39" s="628"/>
      <c r="CZ39" s="605">
        <v>3.4</v>
      </c>
      <c r="DA39" s="629"/>
      <c r="DB39" s="629"/>
      <c r="DC39" s="630"/>
      <c r="DD39" s="608">
        <v>673226</v>
      </c>
      <c r="DE39" s="627"/>
      <c r="DF39" s="627"/>
      <c r="DG39" s="627"/>
      <c r="DH39" s="627"/>
      <c r="DI39" s="627"/>
      <c r="DJ39" s="627"/>
      <c r="DK39" s="628"/>
      <c r="DL39" s="608" t="s">
        <v>202</v>
      </c>
      <c r="DM39" s="627"/>
      <c r="DN39" s="627"/>
      <c r="DO39" s="627"/>
      <c r="DP39" s="627"/>
      <c r="DQ39" s="627"/>
      <c r="DR39" s="627"/>
      <c r="DS39" s="627"/>
      <c r="DT39" s="627"/>
      <c r="DU39" s="627"/>
      <c r="DV39" s="628"/>
      <c r="DW39" s="605" t="s">
        <v>202</v>
      </c>
      <c r="DX39" s="629"/>
      <c r="DY39" s="629"/>
      <c r="DZ39" s="629"/>
      <c r="EA39" s="629"/>
      <c r="EB39" s="629"/>
      <c r="EC39" s="631"/>
    </row>
    <row r="40" spans="2:133" ht="11.25" customHeight="1" x14ac:dyDescent="0.15">
      <c r="B40" s="602" t="s">
        <v>420</v>
      </c>
      <c r="C40" s="603"/>
      <c r="D40" s="603"/>
      <c r="E40" s="603"/>
      <c r="F40" s="603"/>
      <c r="G40" s="603"/>
      <c r="H40" s="603"/>
      <c r="I40" s="603"/>
      <c r="J40" s="603"/>
      <c r="K40" s="603"/>
      <c r="L40" s="603"/>
      <c r="M40" s="603"/>
      <c r="N40" s="603"/>
      <c r="O40" s="603"/>
      <c r="P40" s="603"/>
      <c r="Q40" s="604"/>
      <c r="R40" s="597">
        <v>28566</v>
      </c>
      <c r="S40" s="378"/>
      <c r="T40" s="378"/>
      <c r="U40" s="378"/>
      <c r="V40" s="378"/>
      <c r="W40" s="378"/>
      <c r="X40" s="378"/>
      <c r="Y40" s="598"/>
      <c r="Z40" s="599">
        <v>0.1</v>
      </c>
      <c r="AA40" s="599"/>
      <c r="AB40" s="599"/>
      <c r="AC40" s="599"/>
      <c r="AD40" s="600" t="s">
        <v>202</v>
      </c>
      <c r="AE40" s="600"/>
      <c r="AF40" s="600"/>
      <c r="AG40" s="600"/>
      <c r="AH40" s="600"/>
      <c r="AI40" s="600"/>
      <c r="AJ40" s="600"/>
      <c r="AK40" s="600"/>
      <c r="AL40" s="605" t="s">
        <v>202</v>
      </c>
      <c r="AM40" s="384"/>
      <c r="AN40" s="384"/>
      <c r="AO40" s="606"/>
      <c r="AQ40" s="652" t="s">
        <v>421</v>
      </c>
      <c r="AR40" s="381"/>
      <c r="AS40" s="381"/>
      <c r="AT40" s="381"/>
      <c r="AU40" s="381"/>
      <c r="AV40" s="381"/>
      <c r="AW40" s="381"/>
      <c r="AX40" s="381"/>
      <c r="AY40" s="653"/>
      <c r="AZ40" s="597" t="s">
        <v>202</v>
      </c>
      <c r="BA40" s="378"/>
      <c r="BB40" s="378"/>
      <c r="BC40" s="378"/>
      <c r="BD40" s="627"/>
      <c r="BE40" s="627"/>
      <c r="BF40" s="643"/>
      <c r="BG40" s="681" t="s">
        <v>423</v>
      </c>
      <c r="BH40" s="538"/>
      <c r="BI40" s="538"/>
      <c r="BJ40" s="538"/>
      <c r="BK40" s="538"/>
      <c r="BL40" s="7"/>
      <c r="BM40" s="603" t="s">
        <v>424</v>
      </c>
      <c r="BN40" s="603"/>
      <c r="BO40" s="603"/>
      <c r="BP40" s="603"/>
      <c r="BQ40" s="603"/>
      <c r="BR40" s="603"/>
      <c r="BS40" s="603"/>
      <c r="BT40" s="603"/>
      <c r="BU40" s="604"/>
      <c r="BV40" s="597">
        <v>83</v>
      </c>
      <c r="BW40" s="378"/>
      <c r="BX40" s="378"/>
      <c r="BY40" s="378"/>
      <c r="BZ40" s="378"/>
      <c r="CA40" s="378"/>
      <c r="CB40" s="609"/>
      <c r="CD40" s="602" t="s">
        <v>368</v>
      </c>
      <c r="CE40" s="603"/>
      <c r="CF40" s="603"/>
      <c r="CG40" s="603"/>
      <c r="CH40" s="603"/>
      <c r="CI40" s="603"/>
      <c r="CJ40" s="603"/>
      <c r="CK40" s="603"/>
      <c r="CL40" s="603"/>
      <c r="CM40" s="603"/>
      <c r="CN40" s="603"/>
      <c r="CO40" s="603"/>
      <c r="CP40" s="603"/>
      <c r="CQ40" s="604"/>
      <c r="CR40" s="597">
        <v>142804</v>
      </c>
      <c r="CS40" s="378"/>
      <c r="CT40" s="378"/>
      <c r="CU40" s="378"/>
      <c r="CV40" s="378"/>
      <c r="CW40" s="378"/>
      <c r="CX40" s="378"/>
      <c r="CY40" s="598"/>
      <c r="CZ40" s="605">
        <v>0.7</v>
      </c>
      <c r="DA40" s="629"/>
      <c r="DB40" s="629"/>
      <c r="DC40" s="630"/>
      <c r="DD40" s="608">
        <v>42804</v>
      </c>
      <c r="DE40" s="378"/>
      <c r="DF40" s="378"/>
      <c r="DG40" s="378"/>
      <c r="DH40" s="378"/>
      <c r="DI40" s="378"/>
      <c r="DJ40" s="378"/>
      <c r="DK40" s="598"/>
      <c r="DL40" s="608">
        <v>40115</v>
      </c>
      <c r="DM40" s="378"/>
      <c r="DN40" s="378"/>
      <c r="DO40" s="378"/>
      <c r="DP40" s="378"/>
      <c r="DQ40" s="378"/>
      <c r="DR40" s="378"/>
      <c r="DS40" s="378"/>
      <c r="DT40" s="378"/>
      <c r="DU40" s="378"/>
      <c r="DV40" s="598"/>
      <c r="DW40" s="605">
        <v>0.4</v>
      </c>
      <c r="DX40" s="629"/>
      <c r="DY40" s="629"/>
      <c r="DZ40" s="629"/>
      <c r="EA40" s="629"/>
      <c r="EB40" s="629"/>
      <c r="EC40" s="631"/>
    </row>
    <row r="41" spans="2:133" ht="11.25" customHeight="1" x14ac:dyDescent="0.15">
      <c r="B41" s="602" t="s">
        <v>425</v>
      </c>
      <c r="C41" s="603"/>
      <c r="D41" s="603"/>
      <c r="E41" s="603"/>
      <c r="F41" s="603"/>
      <c r="G41" s="603"/>
      <c r="H41" s="603"/>
      <c r="I41" s="603"/>
      <c r="J41" s="603"/>
      <c r="K41" s="603"/>
      <c r="L41" s="603"/>
      <c r="M41" s="603"/>
      <c r="N41" s="603"/>
      <c r="O41" s="603"/>
      <c r="P41" s="603"/>
      <c r="Q41" s="604"/>
      <c r="R41" s="597" t="s">
        <v>202</v>
      </c>
      <c r="S41" s="378"/>
      <c r="T41" s="378"/>
      <c r="U41" s="378"/>
      <c r="V41" s="378"/>
      <c r="W41" s="378"/>
      <c r="X41" s="378"/>
      <c r="Y41" s="598"/>
      <c r="Z41" s="599" t="s">
        <v>202</v>
      </c>
      <c r="AA41" s="599"/>
      <c r="AB41" s="599"/>
      <c r="AC41" s="599"/>
      <c r="AD41" s="600" t="s">
        <v>202</v>
      </c>
      <c r="AE41" s="600"/>
      <c r="AF41" s="600"/>
      <c r="AG41" s="600"/>
      <c r="AH41" s="600"/>
      <c r="AI41" s="600"/>
      <c r="AJ41" s="600"/>
      <c r="AK41" s="600"/>
      <c r="AL41" s="605" t="s">
        <v>202</v>
      </c>
      <c r="AM41" s="384"/>
      <c r="AN41" s="384"/>
      <c r="AO41" s="606"/>
      <c r="AQ41" s="652" t="s">
        <v>426</v>
      </c>
      <c r="AR41" s="381"/>
      <c r="AS41" s="381"/>
      <c r="AT41" s="381"/>
      <c r="AU41" s="381"/>
      <c r="AV41" s="381"/>
      <c r="AW41" s="381"/>
      <c r="AX41" s="381"/>
      <c r="AY41" s="653"/>
      <c r="AZ41" s="597">
        <v>302806</v>
      </c>
      <c r="BA41" s="378"/>
      <c r="BB41" s="378"/>
      <c r="BC41" s="378"/>
      <c r="BD41" s="627"/>
      <c r="BE41" s="627"/>
      <c r="BF41" s="643"/>
      <c r="BG41" s="681"/>
      <c r="BH41" s="538"/>
      <c r="BI41" s="538"/>
      <c r="BJ41" s="538"/>
      <c r="BK41" s="538"/>
      <c r="BL41" s="7"/>
      <c r="BM41" s="603" t="s">
        <v>339</v>
      </c>
      <c r="BN41" s="603"/>
      <c r="BO41" s="603"/>
      <c r="BP41" s="603"/>
      <c r="BQ41" s="603"/>
      <c r="BR41" s="603"/>
      <c r="BS41" s="603"/>
      <c r="BT41" s="603"/>
      <c r="BU41" s="604"/>
      <c r="BV41" s="597">
        <v>2</v>
      </c>
      <c r="BW41" s="378"/>
      <c r="BX41" s="378"/>
      <c r="BY41" s="378"/>
      <c r="BZ41" s="378"/>
      <c r="CA41" s="378"/>
      <c r="CB41" s="609"/>
      <c r="CD41" s="602" t="s">
        <v>288</v>
      </c>
      <c r="CE41" s="603"/>
      <c r="CF41" s="603"/>
      <c r="CG41" s="603"/>
      <c r="CH41" s="603"/>
      <c r="CI41" s="603"/>
      <c r="CJ41" s="603"/>
      <c r="CK41" s="603"/>
      <c r="CL41" s="603"/>
      <c r="CM41" s="603"/>
      <c r="CN41" s="603"/>
      <c r="CO41" s="603"/>
      <c r="CP41" s="603"/>
      <c r="CQ41" s="604"/>
      <c r="CR41" s="597" t="s">
        <v>202</v>
      </c>
      <c r="CS41" s="627"/>
      <c r="CT41" s="627"/>
      <c r="CU41" s="627"/>
      <c r="CV41" s="627"/>
      <c r="CW41" s="627"/>
      <c r="CX41" s="627"/>
      <c r="CY41" s="628"/>
      <c r="CZ41" s="605" t="s">
        <v>202</v>
      </c>
      <c r="DA41" s="629"/>
      <c r="DB41" s="629"/>
      <c r="DC41" s="630"/>
      <c r="DD41" s="608" t="s">
        <v>202</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427</v>
      </c>
      <c r="C42" s="603"/>
      <c r="D42" s="603"/>
      <c r="E42" s="603"/>
      <c r="F42" s="603"/>
      <c r="G42" s="603"/>
      <c r="H42" s="603"/>
      <c r="I42" s="603"/>
      <c r="J42" s="603"/>
      <c r="K42" s="603"/>
      <c r="L42" s="603"/>
      <c r="M42" s="603"/>
      <c r="N42" s="603"/>
      <c r="O42" s="603"/>
      <c r="P42" s="603"/>
      <c r="Q42" s="604"/>
      <c r="R42" s="597">
        <v>333500</v>
      </c>
      <c r="S42" s="378"/>
      <c r="T42" s="378"/>
      <c r="U42" s="378"/>
      <c r="V42" s="378"/>
      <c r="W42" s="378"/>
      <c r="X42" s="378"/>
      <c r="Y42" s="598"/>
      <c r="Z42" s="599">
        <v>1.5</v>
      </c>
      <c r="AA42" s="599"/>
      <c r="AB42" s="599"/>
      <c r="AC42" s="599"/>
      <c r="AD42" s="600" t="s">
        <v>202</v>
      </c>
      <c r="AE42" s="600"/>
      <c r="AF42" s="600"/>
      <c r="AG42" s="600"/>
      <c r="AH42" s="600"/>
      <c r="AI42" s="600"/>
      <c r="AJ42" s="600"/>
      <c r="AK42" s="600"/>
      <c r="AL42" s="605" t="s">
        <v>202</v>
      </c>
      <c r="AM42" s="384"/>
      <c r="AN42" s="384"/>
      <c r="AO42" s="606"/>
      <c r="AQ42" s="660" t="s">
        <v>429</v>
      </c>
      <c r="AR42" s="661"/>
      <c r="AS42" s="661"/>
      <c r="AT42" s="661"/>
      <c r="AU42" s="661"/>
      <c r="AV42" s="661"/>
      <c r="AW42" s="661"/>
      <c r="AX42" s="661"/>
      <c r="AY42" s="662"/>
      <c r="AZ42" s="663">
        <v>1166244</v>
      </c>
      <c r="BA42" s="664"/>
      <c r="BB42" s="664"/>
      <c r="BC42" s="664"/>
      <c r="BD42" s="645"/>
      <c r="BE42" s="645"/>
      <c r="BF42" s="647"/>
      <c r="BG42" s="554"/>
      <c r="BH42" s="555"/>
      <c r="BI42" s="555"/>
      <c r="BJ42" s="555"/>
      <c r="BK42" s="555"/>
      <c r="BL42" s="23"/>
      <c r="BM42" s="615" t="s">
        <v>430</v>
      </c>
      <c r="BN42" s="615"/>
      <c r="BO42" s="615"/>
      <c r="BP42" s="615"/>
      <c r="BQ42" s="615"/>
      <c r="BR42" s="615"/>
      <c r="BS42" s="615"/>
      <c r="BT42" s="615"/>
      <c r="BU42" s="616"/>
      <c r="BV42" s="663">
        <v>347</v>
      </c>
      <c r="BW42" s="664"/>
      <c r="BX42" s="664"/>
      <c r="BY42" s="664"/>
      <c r="BZ42" s="664"/>
      <c r="CA42" s="664"/>
      <c r="CB42" s="665"/>
      <c r="CD42" s="602" t="s">
        <v>141</v>
      </c>
      <c r="CE42" s="603"/>
      <c r="CF42" s="603"/>
      <c r="CG42" s="603"/>
      <c r="CH42" s="603"/>
      <c r="CI42" s="603"/>
      <c r="CJ42" s="603"/>
      <c r="CK42" s="603"/>
      <c r="CL42" s="603"/>
      <c r="CM42" s="603"/>
      <c r="CN42" s="603"/>
      <c r="CO42" s="603"/>
      <c r="CP42" s="603"/>
      <c r="CQ42" s="604"/>
      <c r="CR42" s="597">
        <v>2893355</v>
      </c>
      <c r="CS42" s="378"/>
      <c r="CT42" s="378"/>
      <c r="CU42" s="378"/>
      <c r="CV42" s="378"/>
      <c r="CW42" s="378"/>
      <c r="CX42" s="378"/>
      <c r="CY42" s="598"/>
      <c r="CZ42" s="605">
        <v>13.9</v>
      </c>
      <c r="DA42" s="384"/>
      <c r="DB42" s="384"/>
      <c r="DC42" s="610"/>
      <c r="DD42" s="608">
        <v>636705</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428</v>
      </c>
      <c r="C43" s="615"/>
      <c r="D43" s="615"/>
      <c r="E43" s="615"/>
      <c r="F43" s="615"/>
      <c r="G43" s="615"/>
      <c r="H43" s="615"/>
      <c r="I43" s="615"/>
      <c r="J43" s="615"/>
      <c r="K43" s="615"/>
      <c r="L43" s="615"/>
      <c r="M43" s="615"/>
      <c r="N43" s="615"/>
      <c r="O43" s="615"/>
      <c r="P43" s="615"/>
      <c r="Q43" s="616"/>
      <c r="R43" s="663">
        <v>21770991</v>
      </c>
      <c r="S43" s="664"/>
      <c r="T43" s="664"/>
      <c r="U43" s="664"/>
      <c r="V43" s="664"/>
      <c r="W43" s="664"/>
      <c r="X43" s="664"/>
      <c r="Y43" s="666"/>
      <c r="Z43" s="667">
        <v>100</v>
      </c>
      <c r="AA43" s="667"/>
      <c r="AB43" s="667"/>
      <c r="AC43" s="667"/>
      <c r="AD43" s="668">
        <v>9536558</v>
      </c>
      <c r="AE43" s="668"/>
      <c r="AF43" s="668"/>
      <c r="AG43" s="668"/>
      <c r="AH43" s="668"/>
      <c r="AI43" s="668"/>
      <c r="AJ43" s="668"/>
      <c r="AK43" s="668"/>
      <c r="AL43" s="669">
        <v>100</v>
      </c>
      <c r="AM43" s="646"/>
      <c r="AN43" s="646"/>
      <c r="AO43" s="670"/>
      <c r="CD43" s="602" t="s">
        <v>80</v>
      </c>
      <c r="CE43" s="603"/>
      <c r="CF43" s="603"/>
      <c r="CG43" s="603"/>
      <c r="CH43" s="603"/>
      <c r="CI43" s="603"/>
      <c r="CJ43" s="603"/>
      <c r="CK43" s="603"/>
      <c r="CL43" s="603"/>
      <c r="CM43" s="603"/>
      <c r="CN43" s="603"/>
      <c r="CO43" s="603"/>
      <c r="CP43" s="603"/>
      <c r="CQ43" s="604"/>
      <c r="CR43" s="597">
        <v>42234</v>
      </c>
      <c r="CS43" s="627"/>
      <c r="CT43" s="627"/>
      <c r="CU43" s="627"/>
      <c r="CV43" s="627"/>
      <c r="CW43" s="627"/>
      <c r="CX43" s="627"/>
      <c r="CY43" s="628"/>
      <c r="CZ43" s="605">
        <v>0.2</v>
      </c>
      <c r="DA43" s="629"/>
      <c r="DB43" s="629"/>
      <c r="DC43" s="630"/>
      <c r="DD43" s="608">
        <v>42234</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178</v>
      </c>
      <c r="CE44" s="570"/>
      <c r="CF44" s="602" t="s">
        <v>431</v>
      </c>
      <c r="CG44" s="603"/>
      <c r="CH44" s="603"/>
      <c r="CI44" s="603"/>
      <c r="CJ44" s="603"/>
      <c r="CK44" s="603"/>
      <c r="CL44" s="603"/>
      <c r="CM44" s="603"/>
      <c r="CN44" s="603"/>
      <c r="CO44" s="603"/>
      <c r="CP44" s="603"/>
      <c r="CQ44" s="604"/>
      <c r="CR44" s="597">
        <v>2865435</v>
      </c>
      <c r="CS44" s="378"/>
      <c r="CT44" s="378"/>
      <c r="CU44" s="378"/>
      <c r="CV44" s="378"/>
      <c r="CW44" s="378"/>
      <c r="CX44" s="378"/>
      <c r="CY44" s="598"/>
      <c r="CZ44" s="605">
        <v>13.8</v>
      </c>
      <c r="DA44" s="384"/>
      <c r="DB44" s="384"/>
      <c r="DC44" s="610"/>
      <c r="DD44" s="608">
        <v>624762</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432</v>
      </c>
      <c r="CG45" s="603"/>
      <c r="CH45" s="603"/>
      <c r="CI45" s="603"/>
      <c r="CJ45" s="603"/>
      <c r="CK45" s="603"/>
      <c r="CL45" s="603"/>
      <c r="CM45" s="603"/>
      <c r="CN45" s="603"/>
      <c r="CO45" s="603"/>
      <c r="CP45" s="603"/>
      <c r="CQ45" s="604"/>
      <c r="CR45" s="597">
        <v>784851</v>
      </c>
      <c r="CS45" s="627"/>
      <c r="CT45" s="627"/>
      <c r="CU45" s="627"/>
      <c r="CV45" s="627"/>
      <c r="CW45" s="627"/>
      <c r="CX45" s="627"/>
      <c r="CY45" s="628"/>
      <c r="CZ45" s="605">
        <v>3.8</v>
      </c>
      <c r="DA45" s="629"/>
      <c r="DB45" s="629"/>
      <c r="DC45" s="630"/>
      <c r="DD45" s="608">
        <v>31163</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402</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391</v>
      </c>
      <c r="CG46" s="603"/>
      <c r="CH46" s="603"/>
      <c r="CI46" s="603"/>
      <c r="CJ46" s="603"/>
      <c r="CK46" s="603"/>
      <c r="CL46" s="603"/>
      <c r="CM46" s="603"/>
      <c r="CN46" s="603"/>
      <c r="CO46" s="603"/>
      <c r="CP46" s="603"/>
      <c r="CQ46" s="604"/>
      <c r="CR46" s="597">
        <v>2058167</v>
      </c>
      <c r="CS46" s="378"/>
      <c r="CT46" s="378"/>
      <c r="CU46" s="378"/>
      <c r="CV46" s="378"/>
      <c r="CW46" s="378"/>
      <c r="CX46" s="378"/>
      <c r="CY46" s="598"/>
      <c r="CZ46" s="605">
        <v>9.9</v>
      </c>
      <c r="DA46" s="384"/>
      <c r="DB46" s="384"/>
      <c r="DC46" s="610"/>
      <c r="DD46" s="608">
        <v>592112</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270</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433</v>
      </c>
      <c r="CG47" s="603"/>
      <c r="CH47" s="603"/>
      <c r="CI47" s="603"/>
      <c r="CJ47" s="603"/>
      <c r="CK47" s="603"/>
      <c r="CL47" s="603"/>
      <c r="CM47" s="603"/>
      <c r="CN47" s="603"/>
      <c r="CO47" s="603"/>
      <c r="CP47" s="603"/>
      <c r="CQ47" s="604"/>
      <c r="CR47" s="597">
        <v>27920</v>
      </c>
      <c r="CS47" s="627"/>
      <c r="CT47" s="627"/>
      <c r="CU47" s="627"/>
      <c r="CV47" s="627"/>
      <c r="CW47" s="627"/>
      <c r="CX47" s="627"/>
      <c r="CY47" s="628"/>
      <c r="CZ47" s="605">
        <v>0.1</v>
      </c>
      <c r="DA47" s="629"/>
      <c r="DB47" s="629"/>
      <c r="DC47" s="630"/>
      <c r="DD47" s="608">
        <v>11943</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435</v>
      </c>
      <c r="CG48" s="603"/>
      <c r="CH48" s="603"/>
      <c r="CI48" s="603"/>
      <c r="CJ48" s="603"/>
      <c r="CK48" s="603"/>
      <c r="CL48" s="603"/>
      <c r="CM48" s="603"/>
      <c r="CN48" s="603"/>
      <c r="CO48" s="603"/>
      <c r="CP48" s="603"/>
      <c r="CQ48" s="604"/>
      <c r="CR48" s="597" t="s">
        <v>202</v>
      </c>
      <c r="CS48" s="378"/>
      <c r="CT48" s="378"/>
      <c r="CU48" s="378"/>
      <c r="CV48" s="378"/>
      <c r="CW48" s="378"/>
      <c r="CX48" s="378"/>
      <c r="CY48" s="598"/>
      <c r="CZ48" s="605" t="s">
        <v>202</v>
      </c>
      <c r="DA48" s="384"/>
      <c r="DB48" s="384"/>
      <c r="DC48" s="610"/>
      <c r="DD48" s="608" t="s">
        <v>202</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195</v>
      </c>
      <c r="CE49" s="615"/>
      <c r="CF49" s="615"/>
      <c r="CG49" s="615"/>
      <c r="CH49" s="615"/>
      <c r="CI49" s="615"/>
      <c r="CJ49" s="615"/>
      <c r="CK49" s="615"/>
      <c r="CL49" s="615"/>
      <c r="CM49" s="615"/>
      <c r="CN49" s="615"/>
      <c r="CO49" s="615"/>
      <c r="CP49" s="615"/>
      <c r="CQ49" s="616"/>
      <c r="CR49" s="663">
        <v>20775397</v>
      </c>
      <c r="CS49" s="645"/>
      <c r="CT49" s="645"/>
      <c r="CU49" s="645"/>
      <c r="CV49" s="645"/>
      <c r="CW49" s="645"/>
      <c r="CX49" s="645"/>
      <c r="CY49" s="671"/>
      <c r="CZ49" s="669">
        <v>100</v>
      </c>
      <c r="DA49" s="672"/>
      <c r="DB49" s="672"/>
      <c r="DC49" s="673"/>
      <c r="DD49" s="674">
        <v>11891428</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rNmVLXPdica6o9hhxqXxqJv/+39fO1fdFIpeSTfWzeChLro01tM7Xsbb1+5EuQIhfcz3eT0l61+nQ8cFQA9wBw==" saltValue="x70/A8j2jus6HexGbF//m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291</v>
      </c>
      <c r="DK2" s="686"/>
      <c r="DL2" s="686"/>
      <c r="DM2" s="686"/>
      <c r="DN2" s="686"/>
      <c r="DO2" s="687"/>
      <c r="DP2" s="70"/>
      <c r="DQ2" s="685" t="s">
        <v>300</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208</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436</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437</v>
      </c>
      <c r="B5" s="954"/>
      <c r="C5" s="954"/>
      <c r="D5" s="954"/>
      <c r="E5" s="954"/>
      <c r="F5" s="954"/>
      <c r="G5" s="954"/>
      <c r="H5" s="954"/>
      <c r="I5" s="954"/>
      <c r="J5" s="954"/>
      <c r="K5" s="954"/>
      <c r="L5" s="954"/>
      <c r="M5" s="954"/>
      <c r="N5" s="954"/>
      <c r="O5" s="954"/>
      <c r="P5" s="955"/>
      <c r="Q5" s="959" t="s">
        <v>184</v>
      </c>
      <c r="R5" s="960"/>
      <c r="S5" s="960"/>
      <c r="T5" s="960"/>
      <c r="U5" s="961"/>
      <c r="V5" s="959" t="s">
        <v>438</v>
      </c>
      <c r="W5" s="960"/>
      <c r="X5" s="960"/>
      <c r="Y5" s="960"/>
      <c r="Z5" s="961"/>
      <c r="AA5" s="959" t="s">
        <v>439</v>
      </c>
      <c r="AB5" s="960"/>
      <c r="AC5" s="960"/>
      <c r="AD5" s="960"/>
      <c r="AE5" s="960"/>
      <c r="AF5" s="965" t="s">
        <v>181</v>
      </c>
      <c r="AG5" s="960"/>
      <c r="AH5" s="960"/>
      <c r="AI5" s="960"/>
      <c r="AJ5" s="966"/>
      <c r="AK5" s="960" t="s">
        <v>440</v>
      </c>
      <c r="AL5" s="960"/>
      <c r="AM5" s="960"/>
      <c r="AN5" s="960"/>
      <c r="AO5" s="961"/>
      <c r="AP5" s="959" t="s">
        <v>441</v>
      </c>
      <c r="AQ5" s="960"/>
      <c r="AR5" s="960"/>
      <c r="AS5" s="960"/>
      <c r="AT5" s="961"/>
      <c r="AU5" s="959" t="s">
        <v>443</v>
      </c>
      <c r="AV5" s="960"/>
      <c r="AW5" s="960"/>
      <c r="AX5" s="960"/>
      <c r="AY5" s="966"/>
      <c r="AZ5" s="73"/>
      <c r="BA5" s="73"/>
      <c r="BB5" s="73"/>
      <c r="BC5" s="73"/>
      <c r="BD5" s="73"/>
      <c r="BE5" s="85"/>
      <c r="BF5" s="85"/>
      <c r="BG5" s="85"/>
      <c r="BH5" s="85"/>
      <c r="BI5" s="85"/>
      <c r="BJ5" s="85"/>
      <c r="BK5" s="85"/>
      <c r="BL5" s="85"/>
      <c r="BM5" s="85"/>
      <c r="BN5" s="85"/>
      <c r="BO5" s="85"/>
      <c r="BP5" s="85"/>
      <c r="BQ5" s="953" t="s">
        <v>444</v>
      </c>
      <c r="BR5" s="954"/>
      <c r="BS5" s="954"/>
      <c r="BT5" s="954"/>
      <c r="BU5" s="954"/>
      <c r="BV5" s="954"/>
      <c r="BW5" s="954"/>
      <c r="BX5" s="954"/>
      <c r="BY5" s="954"/>
      <c r="BZ5" s="954"/>
      <c r="CA5" s="954"/>
      <c r="CB5" s="954"/>
      <c r="CC5" s="954"/>
      <c r="CD5" s="954"/>
      <c r="CE5" s="954"/>
      <c r="CF5" s="954"/>
      <c r="CG5" s="955"/>
      <c r="CH5" s="959" t="s">
        <v>364</v>
      </c>
      <c r="CI5" s="960"/>
      <c r="CJ5" s="960"/>
      <c r="CK5" s="960"/>
      <c r="CL5" s="961"/>
      <c r="CM5" s="959" t="s">
        <v>318</v>
      </c>
      <c r="CN5" s="960"/>
      <c r="CO5" s="960"/>
      <c r="CP5" s="960"/>
      <c r="CQ5" s="961"/>
      <c r="CR5" s="959" t="s">
        <v>251</v>
      </c>
      <c r="CS5" s="960"/>
      <c r="CT5" s="960"/>
      <c r="CU5" s="960"/>
      <c r="CV5" s="961"/>
      <c r="CW5" s="959" t="s">
        <v>54</v>
      </c>
      <c r="CX5" s="960"/>
      <c r="CY5" s="960"/>
      <c r="CZ5" s="960"/>
      <c r="DA5" s="961"/>
      <c r="DB5" s="959" t="s">
        <v>445</v>
      </c>
      <c r="DC5" s="960"/>
      <c r="DD5" s="960"/>
      <c r="DE5" s="960"/>
      <c r="DF5" s="961"/>
      <c r="DG5" s="969" t="s">
        <v>248</v>
      </c>
      <c r="DH5" s="970"/>
      <c r="DI5" s="970"/>
      <c r="DJ5" s="970"/>
      <c r="DK5" s="971"/>
      <c r="DL5" s="969" t="s">
        <v>449</v>
      </c>
      <c r="DM5" s="970"/>
      <c r="DN5" s="970"/>
      <c r="DO5" s="970"/>
      <c r="DP5" s="971"/>
      <c r="DQ5" s="959" t="s">
        <v>450</v>
      </c>
      <c r="DR5" s="960"/>
      <c r="DS5" s="960"/>
      <c r="DT5" s="960"/>
      <c r="DU5" s="961"/>
      <c r="DV5" s="959" t="s">
        <v>443</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452</v>
      </c>
      <c r="C7" s="690"/>
      <c r="D7" s="690"/>
      <c r="E7" s="690"/>
      <c r="F7" s="690"/>
      <c r="G7" s="690"/>
      <c r="H7" s="690"/>
      <c r="I7" s="690"/>
      <c r="J7" s="690"/>
      <c r="K7" s="690"/>
      <c r="L7" s="690"/>
      <c r="M7" s="690"/>
      <c r="N7" s="690"/>
      <c r="O7" s="690"/>
      <c r="P7" s="691"/>
      <c r="Q7" s="692">
        <v>21783</v>
      </c>
      <c r="R7" s="693"/>
      <c r="S7" s="693"/>
      <c r="T7" s="693"/>
      <c r="U7" s="693"/>
      <c r="V7" s="693">
        <v>20787</v>
      </c>
      <c r="W7" s="693"/>
      <c r="X7" s="693"/>
      <c r="Y7" s="693"/>
      <c r="Z7" s="693"/>
      <c r="AA7" s="693">
        <v>996</v>
      </c>
      <c r="AB7" s="693"/>
      <c r="AC7" s="693"/>
      <c r="AD7" s="693"/>
      <c r="AE7" s="694"/>
      <c r="AF7" s="695">
        <v>928</v>
      </c>
      <c r="AG7" s="696"/>
      <c r="AH7" s="696"/>
      <c r="AI7" s="696"/>
      <c r="AJ7" s="697"/>
      <c r="AK7" s="698">
        <v>61124</v>
      </c>
      <c r="AL7" s="693"/>
      <c r="AM7" s="693"/>
      <c r="AN7" s="693"/>
      <c r="AO7" s="693"/>
      <c r="AP7" s="693">
        <v>19035</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t="s">
        <v>547</v>
      </c>
      <c r="BT7" s="690"/>
      <c r="BU7" s="690"/>
      <c r="BV7" s="690"/>
      <c r="BW7" s="690"/>
      <c r="BX7" s="690"/>
      <c r="BY7" s="690"/>
      <c r="BZ7" s="690"/>
      <c r="CA7" s="690"/>
      <c r="CB7" s="690"/>
      <c r="CC7" s="690"/>
      <c r="CD7" s="690"/>
      <c r="CE7" s="690"/>
      <c r="CF7" s="690"/>
      <c r="CG7" s="691"/>
      <c r="CH7" s="701">
        <v>1</v>
      </c>
      <c r="CI7" s="702"/>
      <c r="CJ7" s="702"/>
      <c r="CK7" s="702"/>
      <c r="CL7" s="703"/>
      <c r="CM7" s="701">
        <v>82</v>
      </c>
      <c r="CN7" s="702"/>
      <c r="CO7" s="702"/>
      <c r="CP7" s="702"/>
      <c r="CQ7" s="703"/>
      <c r="CR7" s="701">
        <v>35</v>
      </c>
      <c r="CS7" s="702"/>
      <c r="CT7" s="702"/>
      <c r="CU7" s="702"/>
      <c r="CV7" s="703"/>
      <c r="CW7" s="701" t="s">
        <v>202</v>
      </c>
      <c r="CX7" s="702"/>
      <c r="CY7" s="702"/>
      <c r="CZ7" s="702"/>
      <c r="DA7" s="703"/>
      <c r="DB7" s="701" t="s">
        <v>202</v>
      </c>
      <c r="DC7" s="702"/>
      <c r="DD7" s="702"/>
      <c r="DE7" s="702"/>
      <c r="DF7" s="703"/>
      <c r="DG7" s="701" t="s">
        <v>202</v>
      </c>
      <c r="DH7" s="702"/>
      <c r="DI7" s="702"/>
      <c r="DJ7" s="702"/>
      <c r="DK7" s="703"/>
      <c r="DL7" s="701" t="s">
        <v>202</v>
      </c>
      <c r="DM7" s="702"/>
      <c r="DN7" s="702"/>
      <c r="DO7" s="702"/>
      <c r="DP7" s="703"/>
      <c r="DQ7" s="701" t="s">
        <v>202</v>
      </c>
      <c r="DR7" s="702"/>
      <c r="DS7" s="702"/>
      <c r="DT7" s="702"/>
      <c r="DU7" s="703"/>
      <c r="DV7" s="689"/>
      <c r="DW7" s="690"/>
      <c r="DX7" s="690"/>
      <c r="DY7" s="690"/>
      <c r="DZ7" s="704"/>
      <c r="EA7" s="82"/>
    </row>
    <row r="8" spans="1:131" s="54" customFormat="1" ht="26.25" customHeight="1" x14ac:dyDescent="0.15">
      <c r="A8" s="60">
        <v>2</v>
      </c>
      <c r="B8" s="705"/>
      <c r="C8" s="706"/>
      <c r="D8" s="706"/>
      <c r="E8" s="706"/>
      <c r="F8" s="706"/>
      <c r="G8" s="706"/>
      <c r="H8" s="706"/>
      <c r="I8" s="706"/>
      <c r="J8" s="706"/>
      <c r="K8" s="706"/>
      <c r="L8" s="706"/>
      <c r="M8" s="706"/>
      <c r="N8" s="706"/>
      <c r="O8" s="706"/>
      <c r="P8" s="707"/>
      <c r="Q8" s="708"/>
      <c r="R8" s="709"/>
      <c r="S8" s="709"/>
      <c r="T8" s="709"/>
      <c r="U8" s="709"/>
      <c r="V8" s="709"/>
      <c r="W8" s="709"/>
      <c r="X8" s="709"/>
      <c r="Y8" s="709"/>
      <c r="Z8" s="709"/>
      <c r="AA8" s="709"/>
      <c r="AB8" s="709"/>
      <c r="AC8" s="709"/>
      <c r="AD8" s="709"/>
      <c r="AE8" s="710"/>
      <c r="AF8" s="711"/>
      <c r="AG8" s="712"/>
      <c r="AH8" s="712"/>
      <c r="AI8" s="712"/>
      <c r="AJ8" s="713"/>
      <c r="AK8" s="714"/>
      <c r="AL8" s="709"/>
      <c r="AM8" s="709"/>
      <c r="AN8" s="709"/>
      <c r="AO8" s="709"/>
      <c r="AP8" s="709"/>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t="s">
        <v>342</v>
      </c>
      <c r="BT8" s="706"/>
      <c r="BU8" s="706"/>
      <c r="BV8" s="706"/>
      <c r="BW8" s="706"/>
      <c r="BX8" s="706"/>
      <c r="BY8" s="706"/>
      <c r="BZ8" s="706"/>
      <c r="CA8" s="706"/>
      <c r="CB8" s="706"/>
      <c r="CC8" s="706"/>
      <c r="CD8" s="706"/>
      <c r="CE8" s="706"/>
      <c r="CF8" s="706"/>
      <c r="CG8" s="707"/>
      <c r="CH8" s="717">
        <v>-16</v>
      </c>
      <c r="CI8" s="712"/>
      <c r="CJ8" s="712"/>
      <c r="CK8" s="712"/>
      <c r="CL8" s="718"/>
      <c r="CM8" s="717">
        <v>80</v>
      </c>
      <c r="CN8" s="712"/>
      <c r="CO8" s="712"/>
      <c r="CP8" s="712"/>
      <c r="CQ8" s="718"/>
      <c r="CR8" s="717">
        <v>53</v>
      </c>
      <c r="CS8" s="712"/>
      <c r="CT8" s="712"/>
      <c r="CU8" s="712"/>
      <c r="CV8" s="718"/>
      <c r="CW8" s="717" t="s">
        <v>202</v>
      </c>
      <c r="CX8" s="712"/>
      <c r="CY8" s="712"/>
      <c r="CZ8" s="712"/>
      <c r="DA8" s="718"/>
      <c r="DB8" s="717" t="s">
        <v>202</v>
      </c>
      <c r="DC8" s="712"/>
      <c r="DD8" s="712"/>
      <c r="DE8" s="712"/>
      <c r="DF8" s="718"/>
      <c r="DG8" s="717" t="s">
        <v>202</v>
      </c>
      <c r="DH8" s="712"/>
      <c r="DI8" s="712"/>
      <c r="DJ8" s="712"/>
      <c r="DK8" s="718"/>
      <c r="DL8" s="717" t="s">
        <v>202</v>
      </c>
      <c r="DM8" s="712"/>
      <c r="DN8" s="712"/>
      <c r="DO8" s="712"/>
      <c r="DP8" s="718"/>
      <c r="DQ8" s="717" t="s">
        <v>202</v>
      </c>
      <c r="DR8" s="712"/>
      <c r="DS8" s="712"/>
      <c r="DT8" s="712"/>
      <c r="DU8" s="718"/>
      <c r="DV8" s="705"/>
      <c r="DW8" s="706"/>
      <c r="DX8" s="706"/>
      <c r="DY8" s="706"/>
      <c r="DZ8" s="719"/>
      <c r="EA8" s="82"/>
    </row>
    <row r="9" spans="1:131" s="54" customFormat="1" ht="26.25" customHeight="1" x14ac:dyDescent="0.15">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c r="BT9" s="706"/>
      <c r="BU9" s="706"/>
      <c r="BV9" s="706"/>
      <c r="BW9" s="706"/>
      <c r="BX9" s="706"/>
      <c r="BY9" s="706"/>
      <c r="BZ9" s="706"/>
      <c r="CA9" s="706"/>
      <c r="CB9" s="706"/>
      <c r="CC9" s="706"/>
      <c r="CD9" s="706"/>
      <c r="CE9" s="706"/>
      <c r="CF9" s="706"/>
      <c r="CG9" s="707"/>
      <c r="CH9" s="717"/>
      <c r="CI9" s="712"/>
      <c r="CJ9" s="712"/>
      <c r="CK9" s="712"/>
      <c r="CL9" s="718"/>
      <c r="CM9" s="717"/>
      <c r="CN9" s="712"/>
      <c r="CO9" s="712"/>
      <c r="CP9" s="712"/>
      <c r="CQ9" s="718"/>
      <c r="CR9" s="717"/>
      <c r="CS9" s="712"/>
      <c r="CT9" s="712"/>
      <c r="CU9" s="712"/>
      <c r="CV9" s="718"/>
      <c r="CW9" s="717"/>
      <c r="CX9" s="712"/>
      <c r="CY9" s="712"/>
      <c r="CZ9" s="712"/>
      <c r="DA9" s="718"/>
      <c r="DB9" s="717"/>
      <c r="DC9" s="712"/>
      <c r="DD9" s="712"/>
      <c r="DE9" s="712"/>
      <c r="DF9" s="718"/>
      <c r="DG9" s="717"/>
      <c r="DH9" s="712"/>
      <c r="DI9" s="712"/>
      <c r="DJ9" s="712"/>
      <c r="DK9" s="718"/>
      <c r="DL9" s="717"/>
      <c r="DM9" s="712"/>
      <c r="DN9" s="712"/>
      <c r="DO9" s="712"/>
      <c r="DP9" s="718"/>
      <c r="DQ9" s="717"/>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c r="BT10" s="706"/>
      <c r="BU10" s="706"/>
      <c r="BV10" s="706"/>
      <c r="BW10" s="706"/>
      <c r="BX10" s="706"/>
      <c r="BY10" s="706"/>
      <c r="BZ10" s="706"/>
      <c r="CA10" s="706"/>
      <c r="CB10" s="706"/>
      <c r="CC10" s="706"/>
      <c r="CD10" s="706"/>
      <c r="CE10" s="706"/>
      <c r="CF10" s="706"/>
      <c r="CG10" s="707"/>
      <c r="CH10" s="717"/>
      <c r="CI10" s="712"/>
      <c r="CJ10" s="712"/>
      <c r="CK10" s="712"/>
      <c r="CL10" s="718"/>
      <c r="CM10" s="717"/>
      <c r="CN10" s="712"/>
      <c r="CO10" s="712"/>
      <c r="CP10" s="712"/>
      <c r="CQ10" s="718"/>
      <c r="CR10" s="717"/>
      <c r="CS10" s="712"/>
      <c r="CT10" s="712"/>
      <c r="CU10" s="712"/>
      <c r="CV10" s="718"/>
      <c r="CW10" s="717"/>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454</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259</v>
      </c>
      <c r="B23" s="728" t="s">
        <v>303</v>
      </c>
      <c r="C23" s="729"/>
      <c r="D23" s="729"/>
      <c r="E23" s="729"/>
      <c r="F23" s="729"/>
      <c r="G23" s="729"/>
      <c r="H23" s="729"/>
      <c r="I23" s="729"/>
      <c r="J23" s="729"/>
      <c r="K23" s="729"/>
      <c r="L23" s="729"/>
      <c r="M23" s="729"/>
      <c r="N23" s="729"/>
      <c r="O23" s="729"/>
      <c r="P23" s="730"/>
      <c r="Q23" s="731">
        <v>21771</v>
      </c>
      <c r="R23" s="732"/>
      <c r="S23" s="732"/>
      <c r="T23" s="732"/>
      <c r="U23" s="732"/>
      <c r="V23" s="732">
        <v>20775</v>
      </c>
      <c r="W23" s="732"/>
      <c r="X23" s="732"/>
      <c r="Y23" s="732"/>
      <c r="Z23" s="732"/>
      <c r="AA23" s="732"/>
      <c r="AB23" s="732"/>
      <c r="AC23" s="732"/>
      <c r="AD23" s="732"/>
      <c r="AE23" s="733"/>
      <c r="AF23" s="734">
        <v>928</v>
      </c>
      <c r="AG23" s="732"/>
      <c r="AH23" s="732"/>
      <c r="AI23" s="732"/>
      <c r="AJ23" s="735"/>
      <c r="AK23" s="736"/>
      <c r="AL23" s="737"/>
      <c r="AM23" s="737"/>
      <c r="AN23" s="737"/>
      <c r="AO23" s="737"/>
      <c r="AP23" s="732">
        <v>19035</v>
      </c>
      <c r="AQ23" s="732"/>
      <c r="AR23" s="732"/>
      <c r="AS23" s="732"/>
      <c r="AT23" s="732"/>
      <c r="AU23" s="738"/>
      <c r="AV23" s="738"/>
      <c r="AW23" s="738"/>
      <c r="AX23" s="738"/>
      <c r="AY23" s="739"/>
      <c r="AZ23" s="740" t="s">
        <v>202</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387</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417</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437</v>
      </c>
      <c r="B26" s="954"/>
      <c r="C26" s="954"/>
      <c r="D26" s="954"/>
      <c r="E26" s="954"/>
      <c r="F26" s="954"/>
      <c r="G26" s="954"/>
      <c r="H26" s="954"/>
      <c r="I26" s="954"/>
      <c r="J26" s="954"/>
      <c r="K26" s="954"/>
      <c r="L26" s="954"/>
      <c r="M26" s="954"/>
      <c r="N26" s="954"/>
      <c r="O26" s="954"/>
      <c r="P26" s="955"/>
      <c r="Q26" s="959" t="s">
        <v>456</v>
      </c>
      <c r="R26" s="960"/>
      <c r="S26" s="960"/>
      <c r="T26" s="960"/>
      <c r="U26" s="961"/>
      <c r="V26" s="959" t="s">
        <v>457</v>
      </c>
      <c r="W26" s="960"/>
      <c r="X26" s="960"/>
      <c r="Y26" s="960"/>
      <c r="Z26" s="961"/>
      <c r="AA26" s="959" t="s">
        <v>458</v>
      </c>
      <c r="AB26" s="960"/>
      <c r="AC26" s="960"/>
      <c r="AD26" s="960"/>
      <c r="AE26" s="960"/>
      <c r="AF26" s="975" t="s">
        <v>257</v>
      </c>
      <c r="AG26" s="976"/>
      <c r="AH26" s="976"/>
      <c r="AI26" s="976"/>
      <c r="AJ26" s="977"/>
      <c r="AK26" s="960" t="s">
        <v>389</v>
      </c>
      <c r="AL26" s="960"/>
      <c r="AM26" s="960"/>
      <c r="AN26" s="960"/>
      <c r="AO26" s="961"/>
      <c r="AP26" s="959" t="s">
        <v>357</v>
      </c>
      <c r="AQ26" s="960"/>
      <c r="AR26" s="960"/>
      <c r="AS26" s="960"/>
      <c r="AT26" s="961"/>
      <c r="AU26" s="959" t="s">
        <v>459</v>
      </c>
      <c r="AV26" s="960"/>
      <c r="AW26" s="960"/>
      <c r="AX26" s="960"/>
      <c r="AY26" s="961"/>
      <c r="AZ26" s="959" t="s">
        <v>460</v>
      </c>
      <c r="BA26" s="960"/>
      <c r="BB26" s="960"/>
      <c r="BC26" s="960"/>
      <c r="BD26" s="961"/>
      <c r="BE26" s="959" t="s">
        <v>443</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461</v>
      </c>
      <c r="C28" s="690"/>
      <c r="D28" s="690"/>
      <c r="E28" s="690"/>
      <c r="F28" s="690"/>
      <c r="G28" s="690"/>
      <c r="H28" s="690"/>
      <c r="I28" s="690"/>
      <c r="J28" s="690"/>
      <c r="K28" s="690"/>
      <c r="L28" s="690"/>
      <c r="M28" s="690"/>
      <c r="N28" s="690"/>
      <c r="O28" s="690"/>
      <c r="P28" s="691"/>
      <c r="Q28" s="744">
        <v>3646</v>
      </c>
      <c r="R28" s="745"/>
      <c r="S28" s="745"/>
      <c r="T28" s="745"/>
      <c r="U28" s="745"/>
      <c r="V28" s="745">
        <v>3261</v>
      </c>
      <c r="W28" s="745"/>
      <c r="X28" s="745"/>
      <c r="Y28" s="745"/>
      <c r="Z28" s="745"/>
      <c r="AA28" s="745">
        <v>385</v>
      </c>
      <c r="AB28" s="745"/>
      <c r="AC28" s="745"/>
      <c r="AD28" s="745"/>
      <c r="AE28" s="746"/>
      <c r="AF28" s="747">
        <v>385</v>
      </c>
      <c r="AG28" s="745"/>
      <c r="AH28" s="745"/>
      <c r="AI28" s="745"/>
      <c r="AJ28" s="748"/>
      <c r="AK28" s="749">
        <v>302</v>
      </c>
      <c r="AL28" s="745"/>
      <c r="AM28" s="745"/>
      <c r="AN28" s="745"/>
      <c r="AO28" s="745"/>
      <c r="AP28" s="745" t="s">
        <v>202</v>
      </c>
      <c r="AQ28" s="745"/>
      <c r="AR28" s="745"/>
      <c r="AS28" s="745"/>
      <c r="AT28" s="745"/>
      <c r="AU28" s="745" t="s">
        <v>202</v>
      </c>
      <c r="AV28" s="745"/>
      <c r="AW28" s="745"/>
      <c r="AX28" s="745"/>
      <c r="AY28" s="745"/>
      <c r="AZ28" s="750" t="s">
        <v>202</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10</v>
      </c>
      <c r="C29" s="706"/>
      <c r="D29" s="706"/>
      <c r="E29" s="706"/>
      <c r="F29" s="706"/>
      <c r="G29" s="706"/>
      <c r="H29" s="706"/>
      <c r="I29" s="706"/>
      <c r="J29" s="706"/>
      <c r="K29" s="706"/>
      <c r="L29" s="706"/>
      <c r="M29" s="706"/>
      <c r="N29" s="706"/>
      <c r="O29" s="706"/>
      <c r="P29" s="707"/>
      <c r="Q29" s="708">
        <v>4127</v>
      </c>
      <c r="R29" s="709"/>
      <c r="S29" s="709"/>
      <c r="T29" s="709"/>
      <c r="U29" s="709"/>
      <c r="V29" s="709">
        <v>3929</v>
      </c>
      <c r="W29" s="709"/>
      <c r="X29" s="709"/>
      <c r="Y29" s="709"/>
      <c r="Z29" s="709"/>
      <c r="AA29" s="709">
        <v>198</v>
      </c>
      <c r="AB29" s="709"/>
      <c r="AC29" s="709"/>
      <c r="AD29" s="709"/>
      <c r="AE29" s="710"/>
      <c r="AF29" s="711">
        <v>198</v>
      </c>
      <c r="AG29" s="712"/>
      <c r="AH29" s="712"/>
      <c r="AI29" s="712"/>
      <c r="AJ29" s="713"/>
      <c r="AK29" s="714">
        <v>670</v>
      </c>
      <c r="AL29" s="709"/>
      <c r="AM29" s="709"/>
      <c r="AN29" s="709"/>
      <c r="AO29" s="709"/>
      <c r="AP29" s="709" t="s">
        <v>202</v>
      </c>
      <c r="AQ29" s="709"/>
      <c r="AR29" s="709"/>
      <c r="AS29" s="709"/>
      <c r="AT29" s="709"/>
      <c r="AU29" s="709" t="s">
        <v>202</v>
      </c>
      <c r="AV29" s="709"/>
      <c r="AW29" s="709"/>
      <c r="AX29" s="709"/>
      <c r="AY29" s="709"/>
      <c r="AZ29" s="753" t="s">
        <v>202</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232</v>
      </c>
      <c r="C30" s="706"/>
      <c r="D30" s="706"/>
      <c r="E30" s="706"/>
      <c r="F30" s="706"/>
      <c r="G30" s="706"/>
      <c r="H30" s="706"/>
      <c r="I30" s="706"/>
      <c r="J30" s="706"/>
      <c r="K30" s="706"/>
      <c r="L30" s="706"/>
      <c r="M30" s="706"/>
      <c r="N30" s="706"/>
      <c r="O30" s="706"/>
      <c r="P30" s="707"/>
      <c r="Q30" s="708">
        <v>355</v>
      </c>
      <c r="R30" s="709"/>
      <c r="S30" s="709"/>
      <c r="T30" s="709"/>
      <c r="U30" s="709"/>
      <c r="V30" s="709">
        <v>353</v>
      </c>
      <c r="W30" s="709"/>
      <c r="X30" s="709"/>
      <c r="Y30" s="709"/>
      <c r="Z30" s="709"/>
      <c r="AA30" s="709">
        <v>2</v>
      </c>
      <c r="AB30" s="709"/>
      <c r="AC30" s="709"/>
      <c r="AD30" s="709"/>
      <c r="AE30" s="710"/>
      <c r="AF30" s="711">
        <v>2</v>
      </c>
      <c r="AG30" s="712"/>
      <c r="AH30" s="712"/>
      <c r="AI30" s="712"/>
      <c r="AJ30" s="713"/>
      <c r="AK30" s="714">
        <v>127</v>
      </c>
      <c r="AL30" s="709"/>
      <c r="AM30" s="709"/>
      <c r="AN30" s="709"/>
      <c r="AO30" s="709"/>
      <c r="AP30" s="709" t="s">
        <v>202</v>
      </c>
      <c r="AQ30" s="709"/>
      <c r="AR30" s="709"/>
      <c r="AS30" s="709"/>
      <c r="AT30" s="709"/>
      <c r="AU30" s="709" t="s">
        <v>202</v>
      </c>
      <c r="AV30" s="709"/>
      <c r="AW30" s="709"/>
      <c r="AX30" s="709"/>
      <c r="AY30" s="709"/>
      <c r="AZ30" s="753" t="s">
        <v>202</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462</v>
      </c>
      <c r="C31" s="706"/>
      <c r="D31" s="706"/>
      <c r="E31" s="706"/>
      <c r="F31" s="706"/>
      <c r="G31" s="706"/>
      <c r="H31" s="706"/>
      <c r="I31" s="706"/>
      <c r="J31" s="706"/>
      <c r="K31" s="706"/>
      <c r="L31" s="706"/>
      <c r="M31" s="706"/>
      <c r="N31" s="706"/>
      <c r="O31" s="706"/>
      <c r="P31" s="707"/>
      <c r="Q31" s="708">
        <v>7</v>
      </c>
      <c r="R31" s="709"/>
      <c r="S31" s="709"/>
      <c r="T31" s="709"/>
      <c r="U31" s="709"/>
      <c r="V31" s="709">
        <v>7</v>
      </c>
      <c r="W31" s="709"/>
      <c r="X31" s="709"/>
      <c r="Y31" s="709"/>
      <c r="Z31" s="709"/>
      <c r="AA31" s="709" t="s">
        <v>202</v>
      </c>
      <c r="AB31" s="709"/>
      <c r="AC31" s="709"/>
      <c r="AD31" s="709"/>
      <c r="AE31" s="710"/>
      <c r="AF31" s="711" t="s">
        <v>202</v>
      </c>
      <c r="AG31" s="712"/>
      <c r="AH31" s="712"/>
      <c r="AI31" s="712"/>
      <c r="AJ31" s="713"/>
      <c r="AK31" s="714" t="s">
        <v>202</v>
      </c>
      <c r="AL31" s="709"/>
      <c r="AM31" s="709"/>
      <c r="AN31" s="709"/>
      <c r="AO31" s="709"/>
      <c r="AP31" s="709" t="s">
        <v>202</v>
      </c>
      <c r="AQ31" s="709"/>
      <c r="AR31" s="709"/>
      <c r="AS31" s="709"/>
      <c r="AT31" s="709"/>
      <c r="AU31" s="709" t="s">
        <v>202</v>
      </c>
      <c r="AV31" s="709"/>
      <c r="AW31" s="709"/>
      <c r="AX31" s="709"/>
      <c r="AY31" s="709"/>
      <c r="AZ31" s="753" t="s">
        <v>202</v>
      </c>
      <c r="BA31" s="753"/>
      <c r="BB31" s="753"/>
      <c r="BC31" s="753"/>
      <c r="BD31" s="753"/>
      <c r="BE31" s="715"/>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463</v>
      </c>
      <c r="C32" s="706"/>
      <c r="D32" s="706"/>
      <c r="E32" s="706"/>
      <c r="F32" s="706"/>
      <c r="G32" s="706"/>
      <c r="H32" s="706"/>
      <c r="I32" s="706"/>
      <c r="J32" s="706"/>
      <c r="K32" s="706"/>
      <c r="L32" s="706"/>
      <c r="M32" s="706"/>
      <c r="N32" s="706"/>
      <c r="O32" s="706"/>
      <c r="P32" s="707"/>
      <c r="Q32" s="708">
        <v>147</v>
      </c>
      <c r="R32" s="709"/>
      <c r="S32" s="709"/>
      <c r="T32" s="709"/>
      <c r="U32" s="709"/>
      <c r="V32" s="709">
        <v>616</v>
      </c>
      <c r="W32" s="709"/>
      <c r="X32" s="709"/>
      <c r="Y32" s="709"/>
      <c r="Z32" s="709"/>
      <c r="AA32" s="709">
        <v>469</v>
      </c>
      <c r="AB32" s="709"/>
      <c r="AC32" s="709"/>
      <c r="AD32" s="709"/>
      <c r="AE32" s="710"/>
      <c r="AF32" s="711">
        <v>469</v>
      </c>
      <c r="AG32" s="712"/>
      <c r="AH32" s="712"/>
      <c r="AI32" s="712"/>
      <c r="AJ32" s="713"/>
      <c r="AK32" s="714">
        <v>9</v>
      </c>
      <c r="AL32" s="709"/>
      <c r="AM32" s="709"/>
      <c r="AN32" s="709"/>
      <c r="AO32" s="709"/>
      <c r="AP32" s="709">
        <v>2651</v>
      </c>
      <c r="AQ32" s="709"/>
      <c r="AR32" s="709"/>
      <c r="AS32" s="709"/>
      <c r="AT32" s="709"/>
      <c r="AU32" s="709">
        <v>148</v>
      </c>
      <c r="AV32" s="709"/>
      <c r="AW32" s="709"/>
      <c r="AX32" s="709"/>
      <c r="AY32" s="709"/>
      <c r="AZ32" s="753" t="s">
        <v>202</v>
      </c>
      <c r="BA32" s="753"/>
      <c r="BB32" s="753"/>
      <c r="BC32" s="753"/>
      <c r="BD32" s="753"/>
      <c r="BE32" s="715" t="s">
        <v>464</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t="s">
        <v>155</v>
      </c>
      <c r="C33" s="706"/>
      <c r="D33" s="706"/>
      <c r="E33" s="706"/>
      <c r="F33" s="706"/>
      <c r="G33" s="706"/>
      <c r="H33" s="706"/>
      <c r="I33" s="706"/>
      <c r="J33" s="706"/>
      <c r="K33" s="706"/>
      <c r="L33" s="706"/>
      <c r="M33" s="706"/>
      <c r="N33" s="706"/>
      <c r="O33" s="706"/>
      <c r="P33" s="707"/>
      <c r="Q33" s="708">
        <v>58</v>
      </c>
      <c r="R33" s="709"/>
      <c r="S33" s="709"/>
      <c r="T33" s="709"/>
      <c r="U33" s="709"/>
      <c r="V33" s="709">
        <v>141</v>
      </c>
      <c r="W33" s="709"/>
      <c r="X33" s="709"/>
      <c r="Y33" s="709"/>
      <c r="Z33" s="709"/>
      <c r="AA33" s="709">
        <v>83</v>
      </c>
      <c r="AB33" s="709"/>
      <c r="AC33" s="709"/>
      <c r="AD33" s="709"/>
      <c r="AE33" s="710"/>
      <c r="AF33" s="711">
        <v>83</v>
      </c>
      <c r="AG33" s="712"/>
      <c r="AH33" s="712"/>
      <c r="AI33" s="712"/>
      <c r="AJ33" s="713"/>
      <c r="AK33" s="714">
        <v>510</v>
      </c>
      <c r="AL33" s="709"/>
      <c r="AM33" s="709"/>
      <c r="AN33" s="709"/>
      <c r="AO33" s="709"/>
      <c r="AP33" s="709">
        <v>6688</v>
      </c>
      <c r="AQ33" s="709"/>
      <c r="AR33" s="709"/>
      <c r="AS33" s="709"/>
      <c r="AT33" s="709"/>
      <c r="AU33" s="709">
        <v>4648</v>
      </c>
      <c r="AV33" s="709"/>
      <c r="AW33" s="709"/>
      <c r="AX33" s="709"/>
      <c r="AY33" s="709"/>
      <c r="AZ33" s="753" t="s">
        <v>202</v>
      </c>
      <c r="BA33" s="753"/>
      <c r="BB33" s="753"/>
      <c r="BC33" s="753"/>
      <c r="BD33" s="753"/>
      <c r="BE33" s="715" t="s">
        <v>464</v>
      </c>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c r="C34" s="706"/>
      <c r="D34" s="706"/>
      <c r="E34" s="706"/>
      <c r="F34" s="706"/>
      <c r="G34" s="706"/>
      <c r="H34" s="706"/>
      <c r="I34" s="706"/>
      <c r="J34" s="706"/>
      <c r="K34" s="706"/>
      <c r="L34" s="706"/>
      <c r="M34" s="706"/>
      <c r="N34" s="706"/>
      <c r="O34" s="706"/>
      <c r="P34" s="707"/>
      <c r="Q34" s="708"/>
      <c r="R34" s="709"/>
      <c r="S34" s="709"/>
      <c r="T34" s="709"/>
      <c r="U34" s="709"/>
      <c r="V34" s="709"/>
      <c r="W34" s="709"/>
      <c r="X34" s="709"/>
      <c r="Y34" s="709"/>
      <c r="Z34" s="709"/>
      <c r="AA34" s="709"/>
      <c r="AB34" s="709"/>
      <c r="AC34" s="709"/>
      <c r="AD34" s="709"/>
      <c r="AE34" s="710"/>
      <c r="AF34" s="711"/>
      <c r="AG34" s="712"/>
      <c r="AH34" s="712"/>
      <c r="AI34" s="712"/>
      <c r="AJ34" s="713"/>
      <c r="AK34" s="714"/>
      <c r="AL34" s="709"/>
      <c r="AM34" s="709"/>
      <c r="AN34" s="709"/>
      <c r="AO34" s="709"/>
      <c r="AP34" s="709"/>
      <c r="AQ34" s="709"/>
      <c r="AR34" s="709"/>
      <c r="AS34" s="709"/>
      <c r="AT34" s="709"/>
      <c r="AU34" s="709"/>
      <c r="AV34" s="709"/>
      <c r="AW34" s="709"/>
      <c r="AX34" s="709"/>
      <c r="AY34" s="709"/>
      <c r="AZ34" s="753"/>
      <c r="BA34" s="753"/>
      <c r="BB34" s="753"/>
      <c r="BC34" s="753"/>
      <c r="BD34" s="753"/>
      <c r="BE34" s="715"/>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465</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259</v>
      </c>
      <c r="B63" s="728" t="s">
        <v>374</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1138</v>
      </c>
      <c r="AG63" s="732"/>
      <c r="AH63" s="732"/>
      <c r="AI63" s="732"/>
      <c r="AJ63" s="735"/>
      <c r="AK63" s="736"/>
      <c r="AL63" s="737"/>
      <c r="AM63" s="737"/>
      <c r="AN63" s="737"/>
      <c r="AO63" s="737"/>
      <c r="AP63" s="732">
        <v>9339</v>
      </c>
      <c r="AQ63" s="732"/>
      <c r="AR63" s="732"/>
      <c r="AS63" s="732"/>
      <c r="AT63" s="732"/>
      <c r="AU63" s="732">
        <v>4797</v>
      </c>
      <c r="AV63" s="732"/>
      <c r="AW63" s="732"/>
      <c r="AX63" s="732"/>
      <c r="AY63" s="732"/>
      <c r="AZ63" s="762"/>
      <c r="BA63" s="762"/>
      <c r="BB63" s="762"/>
      <c r="BC63" s="762"/>
      <c r="BD63" s="762"/>
      <c r="BE63" s="738"/>
      <c r="BF63" s="738"/>
      <c r="BG63" s="738"/>
      <c r="BH63" s="738"/>
      <c r="BI63" s="739"/>
      <c r="BJ63" s="740" t="s">
        <v>202</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453</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446</v>
      </c>
      <c r="B66" s="954"/>
      <c r="C66" s="954"/>
      <c r="D66" s="954"/>
      <c r="E66" s="954"/>
      <c r="F66" s="954"/>
      <c r="G66" s="954"/>
      <c r="H66" s="954"/>
      <c r="I66" s="954"/>
      <c r="J66" s="954"/>
      <c r="K66" s="954"/>
      <c r="L66" s="954"/>
      <c r="M66" s="954"/>
      <c r="N66" s="954"/>
      <c r="O66" s="954"/>
      <c r="P66" s="955"/>
      <c r="Q66" s="959" t="s">
        <v>456</v>
      </c>
      <c r="R66" s="960"/>
      <c r="S66" s="960"/>
      <c r="T66" s="960"/>
      <c r="U66" s="961"/>
      <c r="V66" s="959" t="s">
        <v>457</v>
      </c>
      <c r="W66" s="960"/>
      <c r="X66" s="960"/>
      <c r="Y66" s="960"/>
      <c r="Z66" s="961"/>
      <c r="AA66" s="959" t="s">
        <v>458</v>
      </c>
      <c r="AB66" s="960"/>
      <c r="AC66" s="960"/>
      <c r="AD66" s="960"/>
      <c r="AE66" s="961"/>
      <c r="AF66" s="981" t="s">
        <v>257</v>
      </c>
      <c r="AG66" s="976"/>
      <c r="AH66" s="976"/>
      <c r="AI66" s="976"/>
      <c r="AJ66" s="982"/>
      <c r="AK66" s="959" t="s">
        <v>389</v>
      </c>
      <c r="AL66" s="954"/>
      <c r="AM66" s="954"/>
      <c r="AN66" s="954"/>
      <c r="AO66" s="955"/>
      <c r="AP66" s="959" t="s">
        <v>357</v>
      </c>
      <c r="AQ66" s="960"/>
      <c r="AR66" s="960"/>
      <c r="AS66" s="960"/>
      <c r="AT66" s="961"/>
      <c r="AU66" s="959" t="s">
        <v>466</v>
      </c>
      <c r="AV66" s="960"/>
      <c r="AW66" s="960"/>
      <c r="AX66" s="960"/>
      <c r="AY66" s="961"/>
      <c r="AZ66" s="959" t="s">
        <v>443</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543</v>
      </c>
      <c r="C68" s="690"/>
      <c r="D68" s="690"/>
      <c r="E68" s="690"/>
      <c r="F68" s="690"/>
      <c r="G68" s="690"/>
      <c r="H68" s="690"/>
      <c r="I68" s="690"/>
      <c r="J68" s="690"/>
      <c r="K68" s="690"/>
      <c r="L68" s="690"/>
      <c r="M68" s="690"/>
      <c r="N68" s="690"/>
      <c r="O68" s="690"/>
      <c r="P68" s="691"/>
      <c r="Q68" s="692">
        <v>1414</v>
      </c>
      <c r="R68" s="693"/>
      <c r="S68" s="693"/>
      <c r="T68" s="693"/>
      <c r="U68" s="693"/>
      <c r="V68" s="693">
        <v>1389</v>
      </c>
      <c r="W68" s="693"/>
      <c r="X68" s="693"/>
      <c r="Y68" s="693"/>
      <c r="Z68" s="693"/>
      <c r="AA68" s="693">
        <v>25</v>
      </c>
      <c r="AB68" s="693"/>
      <c r="AC68" s="693"/>
      <c r="AD68" s="693"/>
      <c r="AE68" s="693"/>
      <c r="AF68" s="693">
        <v>25</v>
      </c>
      <c r="AG68" s="693"/>
      <c r="AH68" s="693"/>
      <c r="AI68" s="693"/>
      <c r="AJ68" s="693"/>
      <c r="AK68" s="693" t="s">
        <v>202</v>
      </c>
      <c r="AL68" s="693"/>
      <c r="AM68" s="693"/>
      <c r="AN68" s="693"/>
      <c r="AO68" s="693"/>
      <c r="AP68" s="693">
        <v>510</v>
      </c>
      <c r="AQ68" s="693"/>
      <c r="AR68" s="693"/>
      <c r="AS68" s="693"/>
      <c r="AT68" s="693"/>
      <c r="AU68" s="693">
        <v>190</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85</v>
      </c>
      <c r="C69" s="706"/>
      <c r="D69" s="706"/>
      <c r="E69" s="706"/>
      <c r="F69" s="706"/>
      <c r="G69" s="706"/>
      <c r="H69" s="706"/>
      <c r="I69" s="706"/>
      <c r="J69" s="706"/>
      <c r="K69" s="706"/>
      <c r="L69" s="706"/>
      <c r="M69" s="706"/>
      <c r="N69" s="706"/>
      <c r="O69" s="706"/>
      <c r="P69" s="707"/>
      <c r="Q69" s="708">
        <v>646</v>
      </c>
      <c r="R69" s="709"/>
      <c r="S69" s="709"/>
      <c r="T69" s="709"/>
      <c r="U69" s="709"/>
      <c r="V69" s="709">
        <v>623</v>
      </c>
      <c r="W69" s="709"/>
      <c r="X69" s="709"/>
      <c r="Y69" s="709"/>
      <c r="Z69" s="709"/>
      <c r="AA69" s="709">
        <v>23</v>
      </c>
      <c r="AB69" s="709"/>
      <c r="AC69" s="709"/>
      <c r="AD69" s="709"/>
      <c r="AE69" s="709"/>
      <c r="AF69" s="709">
        <v>23</v>
      </c>
      <c r="AG69" s="709"/>
      <c r="AH69" s="709"/>
      <c r="AI69" s="709"/>
      <c r="AJ69" s="709"/>
      <c r="AK69" s="709" t="s">
        <v>202</v>
      </c>
      <c r="AL69" s="709"/>
      <c r="AM69" s="709"/>
      <c r="AN69" s="709"/>
      <c r="AO69" s="709"/>
      <c r="AP69" s="709">
        <v>163</v>
      </c>
      <c r="AQ69" s="709"/>
      <c r="AR69" s="709"/>
      <c r="AS69" s="709"/>
      <c r="AT69" s="709"/>
      <c r="AU69" s="709">
        <v>33</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253</v>
      </c>
      <c r="C70" s="706"/>
      <c r="D70" s="706"/>
      <c r="E70" s="706"/>
      <c r="F70" s="706"/>
      <c r="G70" s="706"/>
      <c r="H70" s="706"/>
      <c r="I70" s="706"/>
      <c r="J70" s="706"/>
      <c r="K70" s="706"/>
      <c r="L70" s="706"/>
      <c r="M70" s="706"/>
      <c r="N70" s="706"/>
      <c r="O70" s="706"/>
      <c r="P70" s="707"/>
      <c r="Q70" s="708">
        <v>215</v>
      </c>
      <c r="R70" s="709"/>
      <c r="S70" s="709"/>
      <c r="T70" s="709"/>
      <c r="U70" s="709"/>
      <c r="V70" s="709">
        <v>209</v>
      </c>
      <c r="W70" s="709"/>
      <c r="X70" s="709"/>
      <c r="Y70" s="709"/>
      <c r="Z70" s="709"/>
      <c r="AA70" s="709">
        <v>6</v>
      </c>
      <c r="AB70" s="709"/>
      <c r="AC70" s="709"/>
      <c r="AD70" s="709"/>
      <c r="AE70" s="709"/>
      <c r="AF70" s="709">
        <v>6</v>
      </c>
      <c r="AG70" s="709"/>
      <c r="AH70" s="709"/>
      <c r="AI70" s="709"/>
      <c r="AJ70" s="709"/>
      <c r="AK70" s="709" t="s">
        <v>202</v>
      </c>
      <c r="AL70" s="709"/>
      <c r="AM70" s="709"/>
      <c r="AN70" s="709"/>
      <c r="AO70" s="709"/>
      <c r="AP70" s="709" t="s">
        <v>202</v>
      </c>
      <c r="AQ70" s="709"/>
      <c r="AR70" s="709"/>
      <c r="AS70" s="709"/>
      <c r="AT70" s="709"/>
      <c r="AU70" s="709" t="s">
        <v>202</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544</v>
      </c>
      <c r="C71" s="706"/>
      <c r="D71" s="706"/>
      <c r="E71" s="706"/>
      <c r="F71" s="706"/>
      <c r="G71" s="706"/>
      <c r="H71" s="706"/>
      <c r="I71" s="706"/>
      <c r="J71" s="706"/>
      <c r="K71" s="706"/>
      <c r="L71" s="706"/>
      <c r="M71" s="706"/>
      <c r="N71" s="706"/>
      <c r="O71" s="706"/>
      <c r="P71" s="707"/>
      <c r="Q71" s="708">
        <v>8482</v>
      </c>
      <c r="R71" s="709"/>
      <c r="S71" s="709"/>
      <c r="T71" s="709"/>
      <c r="U71" s="709"/>
      <c r="V71" s="709">
        <v>8156</v>
      </c>
      <c r="W71" s="709"/>
      <c r="X71" s="709"/>
      <c r="Y71" s="709"/>
      <c r="Z71" s="709"/>
      <c r="AA71" s="709">
        <v>326</v>
      </c>
      <c r="AB71" s="709"/>
      <c r="AC71" s="709"/>
      <c r="AD71" s="709"/>
      <c r="AE71" s="709"/>
      <c r="AF71" s="709">
        <v>326</v>
      </c>
      <c r="AG71" s="709"/>
      <c r="AH71" s="709"/>
      <c r="AI71" s="709"/>
      <c r="AJ71" s="709"/>
      <c r="AK71" s="709">
        <v>511</v>
      </c>
      <c r="AL71" s="709"/>
      <c r="AM71" s="709"/>
      <c r="AN71" s="709"/>
      <c r="AO71" s="709"/>
      <c r="AP71" s="709" t="s">
        <v>202</v>
      </c>
      <c r="AQ71" s="709"/>
      <c r="AR71" s="709"/>
      <c r="AS71" s="709"/>
      <c r="AT71" s="709"/>
      <c r="AU71" s="709" t="s">
        <v>202</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t="s">
        <v>412</v>
      </c>
      <c r="C72" s="706"/>
      <c r="D72" s="706"/>
      <c r="E72" s="706"/>
      <c r="F72" s="706"/>
      <c r="G72" s="706"/>
      <c r="H72" s="706"/>
      <c r="I72" s="706"/>
      <c r="J72" s="706"/>
      <c r="K72" s="706"/>
      <c r="L72" s="706"/>
      <c r="M72" s="706"/>
      <c r="N72" s="706"/>
      <c r="O72" s="706"/>
      <c r="P72" s="707"/>
      <c r="Q72" s="708">
        <v>99</v>
      </c>
      <c r="R72" s="709"/>
      <c r="S72" s="709"/>
      <c r="T72" s="709"/>
      <c r="U72" s="709"/>
      <c r="V72" s="709">
        <v>81</v>
      </c>
      <c r="W72" s="709"/>
      <c r="X72" s="709"/>
      <c r="Y72" s="709"/>
      <c r="Z72" s="709"/>
      <c r="AA72" s="709">
        <v>17</v>
      </c>
      <c r="AB72" s="709"/>
      <c r="AC72" s="709"/>
      <c r="AD72" s="709"/>
      <c r="AE72" s="709"/>
      <c r="AF72" s="709">
        <v>17</v>
      </c>
      <c r="AG72" s="709"/>
      <c r="AH72" s="709"/>
      <c r="AI72" s="709"/>
      <c r="AJ72" s="709"/>
      <c r="AK72" s="709" t="s">
        <v>202</v>
      </c>
      <c r="AL72" s="709"/>
      <c r="AM72" s="709"/>
      <c r="AN72" s="709"/>
      <c r="AO72" s="709"/>
      <c r="AP72" s="709" t="s">
        <v>202</v>
      </c>
      <c r="AQ72" s="709"/>
      <c r="AR72" s="709"/>
      <c r="AS72" s="709"/>
      <c r="AT72" s="709"/>
      <c r="AU72" s="709" t="s">
        <v>202</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t="s">
        <v>477</v>
      </c>
      <c r="C73" s="706"/>
      <c r="D73" s="706"/>
      <c r="E73" s="706"/>
      <c r="F73" s="706"/>
      <c r="G73" s="706"/>
      <c r="H73" s="706"/>
      <c r="I73" s="706"/>
      <c r="J73" s="706"/>
      <c r="K73" s="706"/>
      <c r="L73" s="706"/>
      <c r="M73" s="706"/>
      <c r="N73" s="706"/>
      <c r="O73" s="706"/>
      <c r="P73" s="707"/>
      <c r="Q73" s="708">
        <v>136</v>
      </c>
      <c r="R73" s="709"/>
      <c r="S73" s="709"/>
      <c r="T73" s="709"/>
      <c r="U73" s="709"/>
      <c r="V73" s="709">
        <v>121</v>
      </c>
      <c r="W73" s="709"/>
      <c r="X73" s="709"/>
      <c r="Y73" s="709"/>
      <c r="Z73" s="709"/>
      <c r="AA73" s="709">
        <v>16</v>
      </c>
      <c r="AB73" s="709"/>
      <c r="AC73" s="709"/>
      <c r="AD73" s="709"/>
      <c r="AE73" s="709"/>
      <c r="AF73" s="709">
        <v>16</v>
      </c>
      <c r="AG73" s="709"/>
      <c r="AH73" s="709"/>
      <c r="AI73" s="709"/>
      <c r="AJ73" s="709"/>
      <c r="AK73" s="709">
        <v>12</v>
      </c>
      <c r="AL73" s="709"/>
      <c r="AM73" s="709"/>
      <c r="AN73" s="709"/>
      <c r="AO73" s="709"/>
      <c r="AP73" s="709" t="s">
        <v>202</v>
      </c>
      <c r="AQ73" s="709"/>
      <c r="AR73" s="709"/>
      <c r="AS73" s="709"/>
      <c r="AT73" s="709"/>
      <c r="AU73" s="709" t="s">
        <v>202</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t="s">
        <v>545</v>
      </c>
      <c r="C74" s="706"/>
      <c r="D74" s="706"/>
      <c r="E74" s="706"/>
      <c r="F74" s="706"/>
      <c r="G74" s="706"/>
      <c r="H74" s="706"/>
      <c r="I74" s="706"/>
      <c r="J74" s="706"/>
      <c r="K74" s="706"/>
      <c r="L74" s="706"/>
      <c r="M74" s="706"/>
      <c r="N74" s="706"/>
      <c r="O74" s="706"/>
      <c r="P74" s="707"/>
      <c r="Q74" s="708">
        <v>5</v>
      </c>
      <c r="R74" s="709"/>
      <c r="S74" s="709"/>
      <c r="T74" s="709"/>
      <c r="U74" s="709"/>
      <c r="V74" s="709">
        <v>2</v>
      </c>
      <c r="W74" s="709"/>
      <c r="X74" s="709"/>
      <c r="Y74" s="709"/>
      <c r="Z74" s="709"/>
      <c r="AA74" s="709">
        <v>3</v>
      </c>
      <c r="AB74" s="709"/>
      <c r="AC74" s="709"/>
      <c r="AD74" s="709"/>
      <c r="AE74" s="709"/>
      <c r="AF74" s="709">
        <v>3</v>
      </c>
      <c r="AG74" s="709"/>
      <c r="AH74" s="709"/>
      <c r="AI74" s="709"/>
      <c r="AJ74" s="709"/>
      <c r="AK74" s="709" t="s">
        <v>202</v>
      </c>
      <c r="AL74" s="709"/>
      <c r="AM74" s="709"/>
      <c r="AN74" s="709"/>
      <c r="AO74" s="709"/>
      <c r="AP74" s="709" t="s">
        <v>202</v>
      </c>
      <c r="AQ74" s="709"/>
      <c r="AR74" s="709"/>
      <c r="AS74" s="709"/>
      <c r="AT74" s="709"/>
      <c r="AU74" s="709" t="s">
        <v>202</v>
      </c>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t="s">
        <v>546</v>
      </c>
      <c r="C75" s="706"/>
      <c r="D75" s="706"/>
      <c r="E75" s="706"/>
      <c r="F75" s="706"/>
      <c r="G75" s="706"/>
      <c r="H75" s="706"/>
      <c r="I75" s="706"/>
      <c r="J75" s="706"/>
      <c r="K75" s="706"/>
      <c r="L75" s="706"/>
      <c r="M75" s="706"/>
      <c r="N75" s="706"/>
      <c r="O75" s="706"/>
      <c r="P75" s="707"/>
      <c r="Q75" s="717">
        <v>545</v>
      </c>
      <c r="R75" s="712"/>
      <c r="S75" s="712"/>
      <c r="T75" s="712"/>
      <c r="U75" s="714"/>
      <c r="V75" s="710">
        <v>482</v>
      </c>
      <c r="W75" s="712"/>
      <c r="X75" s="712"/>
      <c r="Y75" s="712"/>
      <c r="Z75" s="714"/>
      <c r="AA75" s="710">
        <v>63</v>
      </c>
      <c r="AB75" s="712"/>
      <c r="AC75" s="712"/>
      <c r="AD75" s="712"/>
      <c r="AE75" s="714"/>
      <c r="AF75" s="710">
        <v>63</v>
      </c>
      <c r="AG75" s="712"/>
      <c r="AH75" s="712"/>
      <c r="AI75" s="712"/>
      <c r="AJ75" s="714"/>
      <c r="AK75" s="710" t="s">
        <v>202</v>
      </c>
      <c r="AL75" s="712"/>
      <c r="AM75" s="712"/>
      <c r="AN75" s="712"/>
      <c r="AO75" s="714"/>
      <c r="AP75" s="710" t="s">
        <v>202</v>
      </c>
      <c r="AQ75" s="712"/>
      <c r="AR75" s="712"/>
      <c r="AS75" s="712"/>
      <c r="AT75" s="714"/>
      <c r="AU75" s="710" t="s">
        <v>202</v>
      </c>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t="s">
        <v>376</v>
      </c>
      <c r="C76" s="706"/>
      <c r="D76" s="706"/>
      <c r="E76" s="706"/>
      <c r="F76" s="706"/>
      <c r="G76" s="706"/>
      <c r="H76" s="706"/>
      <c r="I76" s="706"/>
      <c r="J76" s="706"/>
      <c r="K76" s="706"/>
      <c r="L76" s="706"/>
      <c r="M76" s="706"/>
      <c r="N76" s="706"/>
      <c r="O76" s="706"/>
      <c r="P76" s="707"/>
      <c r="Q76" s="717">
        <v>153416</v>
      </c>
      <c r="R76" s="712"/>
      <c r="S76" s="712"/>
      <c r="T76" s="712"/>
      <c r="U76" s="714"/>
      <c r="V76" s="710">
        <v>145697</v>
      </c>
      <c r="W76" s="712"/>
      <c r="X76" s="712"/>
      <c r="Y76" s="712"/>
      <c r="Z76" s="714"/>
      <c r="AA76" s="710">
        <v>7719</v>
      </c>
      <c r="AB76" s="712"/>
      <c r="AC76" s="712"/>
      <c r="AD76" s="712"/>
      <c r="AE76" s="714"/>
      <c r="AF76" s="710">
        <v>7719</v>
      </c>
      <c r="AG76" s="712"/>
      <c r="AH76" s="712"/>
      <c r="AI76" s="712"/>
      <c r="AJ76" s="714"/>
      <c r="AK76" s="710">
        <v>1414</v>
      </c>
      <c r="AL76" s="712"/>
      <c r="AM76" s="712"/>
      <c r="AN76" s="712"/>
      <c r="AO76" s="714"/>
      <c r="AP76" s="710" t="s">
        <v>202</v>
      </c>
      <c r="AQ76" s="712"/>
      <c r="AR76" s="712"/>
      <c r="AS76" s="712"/>
      <c r="AT76" s="714"/>
      <c r="AU76" s="710" t="s">
        <v>202</v>
      </c>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c r="C77" s="706"/>
      <c r="D77" s="706"/>
      <c r="E77" s="706"/>
      <c r="F77" s="706"/>
      <c r="G77" s="706"/>
      <c r="H77" s="706"/>
      <c r="I77" s="706"/>
      <c r="J77" s="706"/>
      <c r="K77" s="706"/>
      <c r="L77" s="706"/>
      <c r="M77" s="706"/>
      <c r="N77" s="706"/>
      <c r="O77" s="706"/>
      <c r="P77" s="707"/>
      <c r="Q77" s="717"/>
      <c r="R77" s="712"/>
      <c r="S77" s="712"/>
      <c r="T77" s="712"/>
      <c r="U77" s="714"/>
      <c r="V77" s="710"/>
      <c r="W77" s="712"/>
      <c r="X77" s="712"/>
      <c r="Y77" s="712"/>
      <c r="Z77" s="714"/>
      <c r="AA77" s="710"/>
      <c r="AB77" s="712"/>
      <c r="AC77" s="712"/>
      <c r="AD77" s="712"/>
      <c r="AE77" s="714"/>
      <c r="AF77" s="710"/>
      <c r="AG77" s="712"/>
      <c r="AH77" s="712"/>
      <c r="AI77" s="712"/>
      <c r="AJ77" s="714"/>
      <c r="AK77" s="710"/>
      <c r="AL77" s="712"/>
      <c r="AM77" s="712"/>
      <c r="AN77" s="712"/>
      <c r="AO77" s="714"/>
      <c r="AP77" s="710"/>
      <c r="AQ77" s="712"/>
      <c r="AR77" s="712"/>
      <c r="AS77" s="712"/>
      <c r="AT77" s="714"/>
      <c r="AU77" s="710"/>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259</v>
      </c>
      <c r="B88" s="728" t="s">
        <v>188</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8198</v>
      </c>
      <c r="AG88" s="732"/>
      <c r="AH88" s="732"/>
      <c r="AI88" s="732"/>
      <c r="AJ88" s="732"/>
      <c r="AK88" s="737"/>
      <c r="AL88" s="737"/>
      <c r="AM88" s="737"/>
      <c r="AN88" s="737"/>
      <c r="AO88" s="737"/>
      <c r="AP88" s="732">
        <v>673</v>
      </c>
      <c r="AQ88" s="732"/>
      <c r="AR88" s="732"/>
      <c r="AS88" s="732"/>
      <c r="AT88" s="732"/>
      <c r="AU88" s="732">
        <v>224</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259</v>
      </c>
      <c r="BR102" s="728" t="s">
        <v>451</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v>88</v>
      </c>
      <c r="CS102" s="741"/>
      <c r="CT102" s="741"/>
      <c r="CU102" s="741"/>
      <c r="CV102" s="781"/>
      <c r="CW102" s="780"/>
      <c r="CX102" s="741"/>
      <c r="CY102" s="741"/>
      <c r="CZ102" s="741"/>
      <c r="DA102" s="781"/>
      <c r="DB102" s="780"/>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467</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468</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301</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285</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469</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204</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470</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471</v>
      </c>
      <c r="AB109" s="789"/>
      <c r="AC109" s="789"/>
      <c r="AD109" s="789"/>
      <c r="AE109" s="790"/>
      <c r="AF109" s="791" t="s">
        <v>167</v>
      </c>
      <c r="AG109" s="789"/>
      <c r="AH109" s="789"/>
      <c r="AI109" s="789"/>
      <c r="AJ109" s="790"/>
      <c r="AK109" s="791" t="s">
        <v>390</v>
      </c>
      <c r="AL109" s="789"/>
      <c r="AM109" s="789"/>
      <c r="AN109" s="789"/>
      <c r="AO109" s="790"/>
      <c r="AP109" s="791" t="s">
        <v>472</v>
      </c>
      <c r="AQ109" s="789"/>
      <c r="AR109" s="789"/>
      <c r="AS109" s="789"/>
      <c r="AT109" s="792"/>
      <c r="AU109" s="788" t="s">
        <v>470</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471</v>
      </c>
      <c r="BR109" s="789"/>
      <c r="BS109" s="789"/>
      <c r="BT109" s="789"/>
      <c r="BU109" s="790"/>
      <c r="BV109" s="791" t="s">
        <v>167</v>
      </c>
      <c r="BW109" s="789"/>
      <c r="BX109" s="789"/>
      <c r="BY109" s="789"/>
      <c r="BZ109" s="790"/>
      <c r="CA109" s="791" t="s">
        <v>390</v>
      </c>
      <c r="CB109" s="789"/>
      <c r="CC109" s="789"/>
      <c r="CD109" s="789"/>
      <c r="CE109" s="790"/>
      <c r="CF109" s="793" t="s">
        <v>472</v>
      </c>
      <c r="CG109" s="793"/>
      <c r="CH109" s="793"/>
      <c r="CI109" s="793"/>
      <c r="CJ109" s="793"/>
      <c r="CK109" s="791" t="s">
        <v>95</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471</v>
      </c>
      <c r="DH109" s="789"/>
      <c r="DI109" s="789"/>
      <c r="DJ109" s="789"/>
      <c r="DK109" s="790"/>
      <c r="DL109" s="791" t="s">
        <v>167</v>
      </c>
      <c r="DM109" s="789"/>
      <c r="DN109" s="789"/>
      <c r="DO109" s="789"/>
      <c r="DP109" s="790"/>
      <c r="DQ109" s="791" t="s">
        <v>390</v>
      </c>
      <c r="DR109" s="789"/>
      <c r="DS109" s="789"/>
      <c r="DT109" s="789"/>
      <c r="DU109" s="790"/>
      <c r="DV109" s="791" t="s">
        <v>472</v>
      </c>
      <c r="DW109" s="789"/>
      <c r="DX109" s="789"/>
      <c r="DY109" s="789"/>
      <c r="DZ109" s="792"/>
    </row>
    <row r="110" spans="1:131" s="55" customFormat="1" ht="26.25" customHeight="1" x14ac:dyDescent="0.15">
      <c r="A110" s="794" t="s">
        <v>325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1760267</v>
      </c>
      <c r="AB110" s="798"/>
      <c r="AC110" s="798"/>
      <c r="AD110" s="798"/>
      <c r="AE110" s="799"/>
      <c r="AF110" s="800">
        <v>1807193</v>
      </c>
      <c r="AG110" s="798"/>
      <c r="AH110" s="798"/>
      <c r="AI110" s="798"/>
      <c r="AJ110" s="799"/>
      <c r="AK110" s="800">
        <v>1853519</v>
      </c>
      <c r="AL110" s="798"/>
      <c r="AM110" s="798"/>
      <c r="AN110" s="798"/>
      <c r="AO110" s="799"/>
      <c r="AP110" s="801">
        <v>23.4</v>
      </c>
      <c r="AQ110" s="802"/>
      <c r="AR110" s="802"/>
      <c r="AS110" s="802"/>
      <c r="AT110" s="803"/>
      <c r="AU110" s="1017" t="s">
        <v>121</v>
      </c>
      <c r="AV110" s="1018"/>
      <c r="AW110" s="1018"/>
      <c r="AX110" s="1018"/>
      <c r="AY110" s="1018"/>
      <c r="AZ110" s="804" t="s">
        <v>473</v>
      </c>
      <c r="BA110" s="795"/>
      <c r="BB110" s="795"/>
      <c r="BC110" s="795"/>
      <c r="BD110" s="795"/>
      <c r="BE110" s="795"/>
      <c r="BF110" s="795"/>
      <c r="BG110" s="795"/>
      <c r="BH110" s="795"/>
      <c r="BI110" s="795"/>
      <c r="BJ110" s="795"/>
      <c r="BK110" s="795"/>
      <c r="BL110" s="795"/>
      <c r="BM110" s="795"/>
      <c r="BN110" s="795"/>
      <c r="BO110" s="795"/>
      <c r="BP110" s="796"/>
      <c r="BQ110" s="805">
        <v>19395538</v>
      </c>
      <c r="BR110" s="806"/>
      <c r="BS110" s="806"/>
      <c r="BT110" s="806"/>
      <c r="BU110" s="806"/>
      <c r="BV110" s="806">
        <v>18634765</v>
      </c>
      <c r="BW110" s="806"/>
      <c r="BX110" s="806"/>
      <c r="BY110" s="806"/>
      <c r="BZ110" s="806"/>
      <c r="CA110" s="806">
        <v>19034720</v>
      </c>
      <c r="CB110" s="806"/>
      <c r="CC110" s="806"/>
      <c r="CD110" s="806"/>
      <c r="CE110" s="806"/>
      <c r="CF110" s="807">
        <v>240.5</v>
      </c>
      <c r="CG110" s="808"/>
      <c r="CH110" s="808"/>
      <c r="CI110" s="808"/>
      <c r="CJ110" s="808"/>
      <c r="CK110" s="1023" t="s">
        <v>385</v>
      </c>
      <c r="CL110" s="1024"/>
      <c r="CM110" s="809" t="s">
        <v>474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202</v>
      </c>
      <c r="DH110" s="806"/>
      <c r="DI110" s="806"/>
      <c r="DJ110" s="806"/>
      <c r="DK110" s="806"/>
      <c r="DL110" s="806" t="s">
        <v>202</v>
      </c>
      <c r="DM110" s="806"/>
      <c r="DN110" s="806"/>
      <c r="DO110" s="806"/>
      <c r="DP110" s="806"/>
      <c r="DQ110" s="806" t="s">
        <v>202</v>
      </c>
      <c r="DR110" s="806"/>
      <c r="DS110" s="806"/>
      <c r="DT110" s="806"/>
      <c r="DU110" s="806"/>
      <c r="DV110" s="812" t="s">
        <v>202</v>
      </c>
      <c r="DW110" s="812"/>
      <c r="DX110" s="812"/>
      <c r="DY110" s="812"/>
      <c r="DZ110" s="813"/>
    </row>
    <row r="111" spans="1:131" s="55" customFormat="1" ht="26.25" customHeight="1" x14ac:dyDescent="0.15">
      <c r="A111" s="814" t="s">
        <v>455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202</v>
      </c>
      <c r="AB111" s="818"/>
      <c r="AC111" s="818"/>
      <c r="AD111" s="818"/>
      <c r="AE111" s="819"/>
      <c r="AF111" s="820" t="s">
        <v>202</v>
      </c>
      <c r="AG111" s="818"/>
      <c r="AH111" s="818"/>
      <c r="AI111" s="818"/>
      <c r="AJ111" s="819"/>
      <c r="AK111" s="820" t="s">
        <v>202</v>
      </c>
      <c r="AL111" s="818"/>
      <c r="AM111" s="818"/>
      <c r="AN111" s="818"/>
      <c r="AO111" s="819"/>
      <c r="AP111" s="821" t="s">
        <v>202</v>
      </c>
      <c r="AQ111" s="822"/>
      <c r="AR111" s="822"/>
      <c r="AS111" s="822"/>
      <c r="AT111" s="823"/>
      <c r="AU111" s="1019"/>
      <c r="AV111" s="1020"/>
      <c r="AW111" s="1020"/>
      <c r="AX111" s="1020"/>
      <c r="AY111" s="1020"/>
      <c r="AZ111" s="824" t="s">
        <v>476</v>
      </c>
      <c r="BA111" s="825"/>
      <c r="BB111" s="825"/>
      <c r="BC111" s="825"/>
      <c r="BD111" s="825"/>
      <c r="BE111" s="825"/>
      <c r="BF111" s="825"/>
      <c r="BG111" s="825"/>
      <c r="BH111" s="825"/>
      <c r="BI111" s="825"/>
      <c r="BJ111" s="825"/>
      <c r="BK111" s="825"/>
      <c r="BL111" s="825"/>
      <c r="BM111" s="825"/>
      <c r="BN111" s="825"/>
      <c r="BO111" s="825"/>
      <c r="BP111" s="826"/>
      <c r="BQ111" s="827">
        <v>61878</v>
      </c>
      <c r="BR111" s="828"/>
      <c r="BS111" s="828"/>
      <c r="BT111" s="828"/>
      <c r="BU111" s="828"/>
      <c r="BV111" s="828">
        <v>52603</v>
      </c>
      <c r="BW111" s="828"/>
      <c r="BX111" s="828"/>
      <c r="BY111" s="828"/>
      <c r="BZ111" s="828"/>
      <c r="CA111" s="828">
        <v>43327</v>
      </c>
      <c r="CB111" s="828"/>
      <c r="CC111" s="828"/>
      <c r="CD111" s="828"/>
      <c r="CE111" s="828"/>
      <c r="CF111" s="829">
        <v>0.5</v>
      </c>
      <c r="CG111" s="830"/>
      <c r="CH111" s="830"/>
      <c r="CI111" s="830"/>
      <c r="CJ111" s="830"/>
      <c r="CK111" s="1025"/>
      <c r="CL111" s="1026"/>
      <c r="CM111" s="831" t="s">
        <v>134</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202</v>
      </c>
      <c r="DH111" s="828"/>
      <c r="DI111" s="828"/>
      <c r="DJ111" s="828"/>
      <c r="DK111" s="828"/>
      <c r="DL111" s="828" t="s">
        <v>202</v>
      </c>
      <c r="DM111" s="828"/>
      <c r="DN111" s="828"/>
      <c r="DO111" s="828"/>
      <c r="DP111" s="828"/>
      <c r="DQ111" s="828" t="s">
        <v>202</v>
      </c>
      <c r="DR111" s="828"/>
      <c r="DS111" s="828"/>
      <c r="DT111" s="828"/>
      <c r="DU111" s="828"/>
      <c r="DV111" s="834" t="s">
        <v>202</v>
      </c>
      <c r="DW111" s="834"/>
      <c r="DX111" s="834"/>
      <c r="DY111" s="834"/>
      <c r="DZ111" s="835"/>
    </row>
    <row r="112" spans="1:131" s="55" customFormat="1" ht="26.25" customHeight="1" x14ac:dyDescent="0.15">
      <c r="A112" s="986" t="s">
        <v>157</v>
      </c>
      <c r="B112" s="987"/>
      <c r="C112" s="825" t="s">
        <v>478</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202</v>
      </c>
      <c r="AB112" s="818"/>
      <c r="AC112" s="818"/>
      <c r="AD112" s="818"/>
      <c r="AE112" s="819"/>
      <c r="AF112" s="820" t="s">
        <v>202</v>
      </c>
      <c r="AG112" s="818"/>
      <c r="AH112" s="818"/>
      <c r="AI112" s="818"/>
      <c r="AJ112" s="819"/>
      <c r="AK112" s="820" t="s">
        <v>202</v>
      </c>
      <c r="AL112" s="818"/>
      <c r="AM112" s="818"/>
      <c r="AN112" s="818"/>
      <c r="AO112" s="819"/>
      <c r="AP112" s="821" t="s">
        <v>202</v>
      </c>
      <c r="AQ112" s="822"/>
      <c r="AR112" s="822"/>
      <c r="AS112" s="822"/>
      <c r="AT112" s="823"/>
      <c r="AU112" s="1019"/>
      <c r="AV112" s="1020"/>
      <c r="AW112" s="1020"/>
      <c r="AX112" s="1020"/>
      <c r="AY112" s="1020"/>
      <c r="AZ112" s="824" t="s">
        <v>275</v>
      </c>
      <c r="BA112" s="825"/>
      <c r="BB112" s="825"/>
      <c r="BC112" s="825"/>
      <c r="BD112" s="825"/>
      <c r="BE112" s="825"/>
      <c r="BF112" s="825"/>
      <c r="BG112" s="825"/>
      <c r="BH112" s="825"/>
      <c r="BI112" s="825"/>
      <c r="BJ112" s="825"/>
      <c r="BK112" s="825"/>
      <c r="BL112" s="825"/>
      <c r="BM112" s="825"/>
      <c r="BN112" s="825"/>
      <c r="BO112" s="825"/>
      <c r="BP112" s="826"/>
      <c r="BQ112" s="827">
        <v>5849543</v>
      </c>
      <c r="BR112" s="828"/>
      <c r="BS112" s="828"/>
      <c r="BT112" s="828"/>
      <c r="BU112" s="828"/>
      <c r="BV112" s="828">
        <v>5316192</v>
      </c>
      <c r="BW112" s="828"/>
      <c r="BX112" s="828"/>
      <c r="BY112" s="828"/>
      <c r="BZ112" s="828"/>
      <c r="CA112" s="828">
        <v>4796939</v>
      </c>
      <c r="CB112" s="828"/>
      <c r="CC112" s="828"/>
      <c r="CD112" s="828"/>
      <c r="CE112" s="828"/>
      <c r="CF112" s="829">
        <v>60.6</v>
      </c>
      <c r="CG112" s="830"/>
      <c r="CH112" s="830"/>
      <c r="CI112" s="830"/>
      <c r="CJ112" s="830"/>
      <c r="CK112" s="1025"/>
      <c r="CL112" s="1026"/>
      <c r="CM112" s="831" t="s">
        <v>211</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202</v>
      </c>
      <c r="DH112" s="828"/>
      <c r="DI112" s="828"/>
      <c r="DJ112" s="828"/>
      <c r="DK112" s="828"/>
      <c r="DL112" s="828" t="s">
        <v>202</v>
      </c>
      <c r="DM112" s="828"/>
      <c r="DN112" s="828"/>
      <c r="DO112" s="828"/>
      <c r="DP112" s="828"/>
      <c r="DQ112" s="828" t="s">
        <v>202</v>
      </c>
      <c r="DR112" s="828"/>
      <c r="DS112" s="828"/>
      <c r="DT112" s="828"/>
      <c r="DU112" s="828"/>
      <c r="DV112" s="834" t="s">
        <v>202</v>
      </c>
      <c r="DW112" s="834"/>
      <c r="DX112" s="834"/>
      <c r="DY112" s="834"/>
      <c r="DZ112" s="835"/>
    </row>
    <row r="113" spans="1:130" s="55" customFormat="1" ht="26.25" customHeight="1" x14ac:dyDescent="0.15">
      <c r="A113" s="988"/>
      <c r="B113" s="989"/>
      <c r="C113" s="825" t="s">
        <v>481</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523899</v>
      </c>
      <c r="AB113" s="818"/>
      <c r="AC113" s="818"/>
      <c r="AD113" s="818"/>
      <c r="AE113" s="819"/>
      <c r="AF113" s="820">
        <v>427670</v>
      </c>
      <c r="AG113" s="818"/>
      <c r="AH113" s="818"/>
      <c r="AI113" s="818"/>
      <c r="AJ113" s="819"/>
      <c r="AK113" s="820">
        <v>430625</v>
      </c>
      <c r="AL113" s="818"/>
      <c r="AM113" s="818"/>
      <c r="AN113" s="818"/>
      <c r="AO113" s="819"/>
      <c r="AP113" s="821">
        <v>5.4</v>
      </c>
      <c r="AQ113" s="822"/>
      <c r="AR113" s="822"/>
      <c r="AS113" s="822"/>
      <c r="AT113" s="823"/>
      <c r="AU113" s="1019"/>
      <c r="AV113" s="1020"/>
      <c r="AW113" s="1020"/>
      <c r="AX113" s="1020"/>
      <c r="AY113" s="1020"/>
      <c r="AZ113" s="824" t="s">
        <v>483</v>
      </c>
      <c r="BA113" s="825"/>
      <c r="BB113" s="825"/>
      <c r="BC113" s="825"/>
      <c r="BD113" s="825"/>
      <c r="BE113" s="825"/>
      <c r="BF113" s="825"/>
      <c r="BG113" s="825"/>
      <c r="BH113" s="825"/>
      <c r="BI113" s="825"/>
      <c r="BJ113" s="825"/>
      <c r="BK113" s="825"/>
      <c r="BL113" s="825"/>
      <c r="BM113" s="825"/>
      <c r="BN113" s="825"/>
      <c r="BO113" s="825"/>
      <c r="BP113" s="826"/>
      <c r="BQ113" s="827">
        <v>307754</v>
      </c>
      <c r="BR113" s="828"/>
      <c r="BS113" s="828"/>
      <c r="BT113" s="828"/>
      <c r="BU113" s="828"/>
      <c r="BV113" s="828">
        <v>273936</v>
      </c>
      <c r="BW113" s="828"/>
      <c r="BX113" s="828"/>
      <c r="BY113" s="828"/>
      <c r="BZ113" s="828"/>
      <c r="CA113" s="828">
        <v>223521</v>
      </c>
      <c r="CB113" s="828"/>
      <c r="CC113" s="828"/>
      <c r="CD113" s="828"/>
      <c r="CE113" s="828"/>
      <c r="CF113" s="829">
        <v>2.8</v>
      </c>
      <c r="CG113" s="830"/>
      <c r="CH113" s="830"/>
      <c r="CI113" s="830"/>
      <c r="CJ113" s="830"/>
      <c r="CK113" s="1025"/>
      <c r="CL113" s="1026"/>
      <c r="CM113" s="831" t="s">
        <v>404</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202</v>
      </c>
      <c r="DH113" s="818"/>
      <c r="DI113" s="818"/>
      <c r="DJ113" s="818"/>
      <c r="DK113" s="819"/>
      <c r="DL113" s="820" t="s">
        <v>202</v>
      </c>
      <c r="DM113" s="818"/>
      <c r="DN113" s="818"/>
      <c r="DO113" s="818"/>
      <c r="DP113" s="819"/>
      <c r="DQ113" s="820" t="s">
        <v>202</v>
      </c>
      <c r="DR113" s="818"/>
      <c r="DS113" s="818"/>
      <c r="DT113" s="818"/>
      <c r="DU113" s="819"/>
      <c r="DV113" s="821" t="s">
        <v>202</v>
      </c>
      <c r="DW113" s="822"/>
      <c r="DX113" s="822"/>
      <c r="DY113" s="822"/>
      <c r="DZ113" s="823"/>
    </row>
    <row r="114" spans="1:130" s="55" customFormat="1" ht="26.25" customHeight="1" x14ac:dyDescent="0.15">
      <c r="A114" s="988"/>
      <c r="B114" s="989"/>
      <c r="C114" s="825" t="s">
        <v>484</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58621</v>
      </c>
      <c r="AB114" s="818"/>
      <c r="AC114" s="818"/>
      <c r="AD114" s="818"/>
      <c r="AE114" s="819"/>
      <c r="AF114" s="820">
        <v>57958</v>
      </c>
      <c r="AG114" s="818"/>
      <c r="AH114" s="818"/>
      <c r="AI114" s="818"/>
      <c r="AJ114" s="819"/>
      <c r="AK114" s="820">
        <v>63137</v>
      </c>
      <c r="AL114" s="818"/>
      <c r="AM114" s="818"/>
      <c r="AN114" s="818"/>
      <c r="AO114" s="819"/>
      <c r="AP114" s="821">
        <v>0.8</v>
      </c>
      <c r="AQ114" s="822"/>
      <c r="AR114" s="822"/>
      <c r="AS114" s="822"/>
      <c r="AT114" s="823"/>
      <c r="AU114" s="1019"/>
      <c r="AV114" s="1020"/>
      <c r="AW114" s="1020"/>
      <c r="AX114" s="1020"/>
      <c r="AY114" s="1020"/>
      <c r="AZ114" s="824" t="s">
        <v>485</v>
      </c>
      <c r="BA114" s="825"/>
      <c r="BB114" s="825"/>
      <c r="BC114" s="825"/>
      <c r="BD114" s="825"/>
      <c r="BE114" s="825"/>
      <c r="BF114" s="825"/>
      <c r="BG114" s="825"/>
      <c r="BH114" s="825"/>
      <c r="BI114" s="825"/>
      <c r="BJ114" s="825"/>
      <c r="BK114" s="825"/>
      <c r="BL114" s="825"/>
      <c r="BM114" s="825"/>
      <c r="BN114" s="825"/>
      <c r="BO114" s="825"/>
      <c r="BP114" s="826"/>
      <c r="BQ114" s="827">
        <v>1397909</v>
      </c>
      <c r="BR114" s="828"/>
      <c r="BS114" s="828"/>
      <c r="BT114" s="828"/>
      <c r="BU114" s="828"/>
      <c r="BV114" s="828">
        <v>1415232</v>
      </c>
      <c r="BW114" s="828"/>
      <c r="BX114" s="828"/>
      <c r="BY114" s="828"/>
      <c r="BZ114" s="828"/>
      <c r="CA114" s="828">
        <v>1448225</v>
      </c>
      <c r="CB114" s="828"/>
      <c r="CC114" s="828"/>
      <c r="CD114" s="828"/>
      <c r="CE114" s="828"/>
      <c r="CF114" s="829">
        <v>18.3</v>
      </c>
      <c r="CG114" s="830"/>
      <c r="CH114" s="830"/>
      <c r="CI114" s="830"/>
      <c r="CJ114" s="830"/>
      <c r="CK114" s="1025"/>
      <c r="CL114" s="1026"/>
      <c r="CM114" s="831" t="s">
        <v>486</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202</v>
      </c>
      <c r="DH114" s="818"/>
      <c r="DI114" s="818"/>
      <c r="DJ114" s="818"/>
      <c r="DK114" s="819"/>
      <c r="DL114" s="820" t="s">
        <v>202</v>
      </c>
      <c r="DM114" s="818"/>
      <c r="DN114" s="818"/>
      <c r="DO114" s="818"/>
      <c r="DP114" s="819"/>
      <c r="DQ114" s="820" t="s">
        <v>202</v>
      </c>
      <c r="DR114" s="818"/>
      <c r="DS114" s="818"/>
      <c r="DT114" s="818"/>
      <c r="DU114" s="819"/>
      <c r="DV114" s="821" t="s">
        <v>202</v>
      </c>
      <c r="DW114" s="822"/>
      <c r="DX114" s="822"/>
      <c r="DY114" s="822"/>
      <c r="DZ114" s="823"/>
    </row>
    <row r="115" spans="1:130" s="55" customFormat="1" ht="26.25" customHeight="1" x14ac:dyDescent="0.15">
      <c r="A115" s="988"/>
      <c r="B115" s="989"/>
      <c r="C115" s="825" t="s">
        <v>375</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v>9390</v>
      </c>
      <c r="AB115" s="818"/>
      <c r="AC115" s="818"/>
      <c r="AD115" s="818"/>
      <c r="AE115" s="819"/>
      <c r="AF115" s="820">
        <v>9312</v>
      </c>
      <c r="AG115" s="818"/>
      <c r="AH115" s="818"/>
      <c r="AI115" s="818"/>
      <c r="AJ115" s="819"/>
      <c r="AK115" s="820">
        <v>9319</v>
      </c>
      <c r="AL115" s="818"/>
      <c r="AM115" s="818"/>
      <c r="AN115" s="818"/>
      <c r="AO115" s="819"/>
      <c r="AP115" s="821">
        <v>0.1</v>
      </c>
      <c r="AQ115" s="822"/>
      <c r="AR115" s="822"/>
      <c r="AS115" s="822"/>
      <c r="AT115" s="823"/>
      <c r="AU115" s="1019"/>
      <c r="AV115" s="1020"/>
      <c r="AW115" s="1020"/>
      <c r="AX115" s="1020"/>
      <c r="AY115" s="1020"/>
      <c r="AZ115" s="824" t="s">
        <v>345</v>
      </c>
      <c r="BA115" s="825"/>
      <c r="BB115" s="825"/>
      <c r="BC115" s="825"/>
      <c r="BD115" s="825"/>
      <c r="BE115" s="825"/>
      <c r="BF115" s="825"/>
      <c r="BG115" s="825"/>
      <c r="BH115" s="825"/>
      <c r="BI115" s="825"/>
      <c r="BJ115" s="825"/>
      <c r="BK115" s="825"/>
      <c r="BL115" s="825"/>
      <c r="BM115" s="825"/>
      <c r="BN115" s="825"/>
      <c r="BO115" s="825"/>
      <c r="BP115" s="826"/>
      <c r="BQ115" s="827" t="s">
        <v>202</v>
      </c>
      <c r="BR115" s="828"/>
      <c r="BS115" s="828"/>
      <c r="BT115" s="828"/>
      <c r="BU115" s="828"/>
      <c r="BV115" s="828" t="s">
        <v>202</v>
      </c>
      <c r="BW115" s="828"/>
      <c r="BX115" s="828"/>
      <c r="BY115" s="828"/>
      <c r="BZ115" s="828"/>
      <c r="CA115" s="828" t="s">
        <v>202</v>
      </c>
      <c r="CB115" s="828"/>
      <c r="CC115" s="828"/>
      <c r="CD115" s="828"/>
      <c r="CE115" s="828"/>
      <c r="CF115" s="829" t="s">
        <v>202</v>
      </c>
      <c r="CG115" s="830"/>
      <c r="CH115" s="830"/>
      <c r="CI115" s="830"/>
      <c r="CJ115" s="830"/>
      <c r="CK115" s="1025"/>
      <c r="CL115" s="1026"/>
      <c r="CM115" s="824" t="s">
        <v>32</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202</v>
      </c>
      <c r="DH115" s="818"/>
      <c r="DI115" s="818"/>
      <c r="DJ115" s="818"/>
      <c r="DK115" s="819"/>
      <c r="DL115" s="820" t="s">
        <v>202</v>
      </c>
      <c r="DM115" s="818"/>
      <c r="DN115" s="818"/>
      <c r="DO115" s="818"/>
      <c r="DP115" s="819"/>
      <c r="DQ115" s="820" t="s">
        <v>202</v>
      </c>
      <c r="DR115" s="818"/>
      <c r="DS115" s="818"/>
      <c r="DT115" s="818"/>
      <c r="DU115" s="819"/>
      <c r="DV115" s="821" t="s">
        <v>202</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t="s">
        <v>202</v>
      </c>
      <c r="AB116" s="818"/>
      <c r="AC116" s="818"/>
      <c r="AD116" s="818"/>
      <c r="AE116" s="819"/>
      <c r="AF116" s="820" t="s">
        <v>202</v>
      </c>
      <c r="AG116" s="818"/>
      <c r="AH116" s="818"/>
      <c r="AI116" s="818"/>
      <c r="AJ116" s="819"/>
      <c r="AK116" s="820" t="s">
        <v>202</v>
      </c>
      <c r="AL116" s="818"/>
      <c r="AM116" s="818"/>
      <c r="AN116" s="818"/>
      <c r="AO116" s="819"/>
      <c r="AP116" s="821" t="s">
        <v>202</v>
      </c>
      <c r="AQ116" s="822"/>
      <c r="AR116" s="822"/>
      <c r="AS116" s="822"/>
      <c r="AT116" s="823"/>
      <c r="AU116" s="1019"/>
      <c r="AV116" s="1020"/>
      <c r="AW116" s="1020"/>
      <c r="AX116" s="1020"/>
      <c r="AY116" s="1020"/>
      <c r="AZ116" s="839" t="s">
        <v>230</v>
      </c>
      <c r="BA116" s="840"/>
      <c r="BB116" s="840"/>
      <c r="BC116" s="840"/>
      <c r="BD116" s="840"/>
      <c r="BE116" s="840"/>
      <c r="BF116" s="840"/>
      <c r="BG116" s="840"/>
      <c r="BH116" s="840"/>
      <c r="BI116" s="840"/>
      <c r="BJ116" s="840"/>
      <c r="BK116" s="840"/>
      <c r="BL116" s="840"/>
      <c r="BM116" s="840"/>
      <c r="BN116" s="840"/>
      <c r="BO116" s="840"/>
      <c r="BP116" s="841"/>
      <c r="BQ116" s="827" t="s">
        <v>202</v>
      </c>
      <c r="BR116" s="828"/>
      <c r="BS116" s="828"/>
      <c r="BT116" s="828"/>
      <c r="BU116" s="828"/>
      <c r="BV116" s="828" t="s">
        <v>202</v>
      </c>
      <c r="BW116" s="828"/>
      <c r="BX116" s="828"/>
      <c r="BY116" s="828"/>
      <c r="BZ116" s="828"/>
      <c r="CA116" s="828" t="s">
        <v>202</v>
      </c>
      <c r="CB116" s="828"/>
      <c r="CC116" s="828"/>
      <c r="CD116" s="828"/>
      <c r="CE116" s="828"/>
      <c r="CF116" s="829" t="s">
        <v>202</v>
      </c>
      <c r="CG116" s="830"/>
      <c r="CH116" s="830"/>
      <c r="CI116" s="830"/>
      <c r="CJ116" s="830"/>
      <c r="CK116" s="1025"/>
      <c r="CL116" s="1026"/>
      <c r="CM116" s="831" t="s">
        <v>487</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v>55700</v>
      </c>
      <c r="DH116" s="818"/>
      <c r="DI116" s="818"/>
      <c r="DJ116" s="818"/>
      <c r="DK116" s="819"/>
      <c r="DL116" s="820">
        <v>46900</v>
      </c>
      <c r="DM116" s="818"/>
      <c r="DN116" s="818"/>
      <c r="DO116" s="818"/>
      <c r="DP116" s="819"/>
      <c r="DQ116" s="820">
        <v>38100</v>
      </c>
      <c r="DR116" s="818"/>
      <c r="DS116" s="818"/>
      <c r="DT116" s="818"/>
      <c r="DU116" s="819"/>
      <c r="DV116" s="821">
        <v>0.5</v>
      </c>
      <c r="DW116" s="822"/>
      <c r="DX116" s="822"/>
      <c r="DY116" s="822"/>
      <c r="DZ116" s="823"/>
    </row>
    <row r="117" spans="1:130" s="55" customFormat="1" ht="26.25" customHeight="1" x14ac:dyDescent="0.15">
      <c r="A117" s="788" t="s">
        <v>279</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320</v>
      </c>
      <c r="Z117" s="790"/>
      <c r="AA117" s="843">
        <v>2352177</v>
      </c>
      <c r="AB117" s="844"/>
      <c r="AC117" s="844"/>
      <c r="AD117" s="844"/>
      <c r="AE117" s="845"/>
      <c r="AF117" s="846">
        <v>2302133</v>
      </c>
      <c r="AG117" s="844"/>
      <c r="AH117" s="844"/>
      <c r="AI117" s="844"/>
      <c r="AJ117" s="845"/>
      <c r="AK117" s="846">
        <v>2356600</v>
      </c>
      <c r="AL117" s="844"/>
      <c r="AM117" s="844"/>
      <c r="AN117" s="844"/>
      <c r="AO117" s="845"/>
      <c r="AP117" s="847"/>
      <c r="AQ117" s="848"/>
      <c r="AR117" s="848"/>
      <c r="AS117" s="848"/>
      <c r="AT117" s="849"/>
      <c r="AU117" s="1019"/>
      <c r="AV117" s="1020"/>
      <c r="AW117" s="1020"/>
      <c r="AX117" s="1020"/>
      <c r="AY117" s="1020"/>
      <c r="AZ117" s="839" t="s">
        <v>488</v>
      </c>
      <c r="BA117" s="840"/>
      <c r="BB117" s="840"/>
      <c r="BC117" s="840"/>
      <c r="BD117" s="840"/>
      <c r="BE117" s="840"/>
      <c r="BF117" s="840"/>
      <c r="BG117" s="840"/>
      <c r="BH117" s="840"/>
      <c r="BI117" s="840"/>
      <c r="BJ117" s="840"/>
      <c r="BK117" s="840"/>
      <c r="BL117" s="840"/>
      <c r="BM117" s="840"/>
      <c r="BN117" s="840"/>
      <c r="BO117" s="840"/>
      <c r="BP117" s="841"/>
      <c r="BQ117" s="827" t="s">
        <v>202</v>
      </c>
      <c r="BR117" s="828"/>
      <c r="BS117" s="828"/>
      <c r="BT117" s="828"/>
      <c r="BU117" s="828"/>
      <c r="BV117" s="828" t="s">
        <v>202</v>
      </c>
      <c r="BW117" s="828"/>
      <c r="BX117" s="828"/>
      <c r="BY117" s="828"/>
      <c r="BZ117" s="828"/>
      <c r="CA117" s="828" t="s">
        <v>202</v>
      </c>
      <c r="CB117" s="828"/>
      <c r="CC117" s="828"/>
      <c r="CD117" s="828"/>
      <c r="CE117" s="828"/>
      <c r="CF117" s="829" t="s">
        <v>202</v>
      </c>
      <c r="CG117" s="830"/>
      <c r="CH117" s="830"/>
      <c r="CI117" s="830"/>
      <c r="CJ117" s="830"/>
      <c r="CK117" s="1025"/>
      <c r="CL117" s="1026"/>
      <c r="CM117" s="831" t="s">
        <v>336</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202</v>
      </c>
      <c r="DH117" s="818"/>
      <c r="DI117" s="818"/>
      <c r="DJ117" s="818"/>
      <c r="DK117" s="819"/>
      <c r="DL117" s="820" t="s">
        <v>202</v>
      </c>
      <c r="DM117" s="818"/>
      <c r="DN117" s="818"/>
      <c r="DO117" s="818"/>
      <c r="DP117" s="819"/>
      <c r="DQ117" s="820" t="s">
        <v>202</v>
      </c>
      <c r="DR117" s="818"/>
      <c r="DS117" s="818"/>
      <c r="DT117" s="818"/>
      <c r="DU117" s="819"/>
      <c r="DV117" s="821" t="s">
        <v>202</v>
      </c>
      <c r="DW117" s="822"/>
      <c r="DX117" s="822"/>
      <c r="DY117" s="822"/>
      <c r="DZ117" s="823"/>
    </row>
    <row r="118" spans="1:130" s="55" customFormat="1" ht="26.25" customHeight="1" x14ac:dyDescent="0.15">
      <c r="A118" s="788" t="s">
        <v>95</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471</v>
      </c>
      <c r="AB118" s="789"/>
      <c r="AC118" s="789"/>
      <c r="AD118" s="789"/>
      <c r="AE118" s="790"/>
      <c r="AF118" s="791" t="s">
        <v>167</v>
      </c>
      <c r="AG118" s="789"/>
      <c r="AH118" s="789"/>
      <c r="AI118" s="789"/>
      <c r="AJ118" s="790"/>
      <c r="AK118" s="791" t="s">
        <v>390</v>
      </c>
      <c r="AL118" s="789"/>
      <c r="AM118" s="789"/>
      <c r="AN118" s="789"/>
      <c r="AO118" s="790"/>
      <c r="AP118" s="791" t="s">
        <v>472</v>
      </c>
      <c r="AQ118" s="789"/>
      <c r="AR118" s="789"/>
      <c r="AS118" s="789"/>
      <c r="AT118" s="792"/>
      <c r="AU118" s="1019"/>
      <c r="AV118" s="1020"/>
      <c r="AW118" s="1020"/>
      <c r="AX118" s="1020"/>
      <c r="AY118" s="1020"/>
      <c r="AZ118" s="850" t="s">
        <v>489</v>
      </c>
      <c r="BA118" s="837"/>
      <c r="BB118" s="837"/>
      <c r="BC118" s="837"/>
      <c r="BD118" s="837"/>
      <c r="BE118" s="837"/>
      <c r="BF118" s="837"/>
      <c r="BG118" s="837"/>
      <c r="BH118" s="837"/>
      <c r="BI118" s="837"/>
      <c r="BJ118" s="837"/>
      <c r="BK118" s="837"/>
      <c r="BL118" s="837"/>
      <c r="BM118" s="837"/>
      <c r="BN118" s="837"/>
      <c r="BO118" s="837"/>
      <c r="BP118" s="838"/>
      <c r="BQ118" s="851" t="s">
        <v>202</v>
      </c>
      <c r="BR118" s="852"/>
      <c r="BS118" s="852"/>
      <c r="BT118" s="852"/>
      <c r="BU118" s="852"/>
      <c r="BV118" s="852" t="s">
        <v>202</v>
      </c>
      <c r="BW118" s="852"/>
      <c r="BX118" s="852"/>
      <c r="BY118" s="852"/>
      <c r="BZ118" s="852"/>
      <c r="CA118" s="852" t="s">
        <v>202</v>
      </c>
      <c r="CB118" s="852"/>
      <c r="CC118" s="852"/>
      <c r="CD118" s="852"/>
      <c r="CE118" s="852"/>
      <c r="CF118" s="829" t="s">
        <v>202</v>
      </c>
      <c r="CG118" s="830"/>
      <c r="CH118" s="830"/>
      <c r="CI118" s="830"/>
      <c r="CJ118" s="830"/>
      <c r="CK118" s="1025"/>
      <c r="CL118" s="1026"/>
      <c r="CM118" s="831" t="s">
        <v>490</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202</v>
      </c>
      <c r="DH118" s="818"/>
      <c r="DI118" s="818"/>
      <c r="DJ118" s="818"/>
      <c r="DK118" s="819"/>
      <c r="DL118" s="820" t="s">
        <v>202</v>
      </c>
      <c r="DM118" s="818"/>
      <c r="DN118" s="818"/>
      <c r="DO118" s="818"/>
      <c r="DP118" s="819"/>
      <c r="DQ118" s="820" t="s">
        <v>202</v>
      </c>
      <c r="DR118" s="818"/>
      <c r="DS118" s="818"/>
      <c r="DT118" s="818"/>
      <c r="DU118" s="819"/>
      <c r="DV118" s="821" t="s">
        <v>202</v>
      </c>
      <c r="DW118" s="822"/>
      <c r="DX118" s="822"/>
      <c r="DY118" s="822"/>
      <c r="DZ118" s="823"/>
    </row>
    <row r="119" spans="1:130" s="55" customFormat="1" ht="26.25" customHeight="1" x14ac:dyDescent="0.15">
      <c r="A119" s="1029" t="s">
        <v>385</v>
      </c>
      <c r="B119" s="1024"/>
      <c r="C119" s="809" t="s">
        <v>474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202</v>
      </c>
      <c r="AB119" s="798"/>
      <c r="AC119" s="798"/>
      <c r="AD119" s="798"/>
      <c r="AE119" s="799"/>
      <c r="AF119" s="800" t="s">
        <v>202</v>
      </c>
      <c r="AG119" s="798"/>
      <c r="AH119" s="798"/>
      <c r="AI119" s="798"/>
      <c r="AJ119" s="799"/>
      <c r="AK119" s="800" t="s">
        <v>202</v>
      </c>
      <c r="AL119" s="798"/>
      <c r="AM119" s="798"/>
      <c r="AN119" s="798"/>
      <c r="AO119" s="799"/>
      <c r="AP119" s="801" t="s">
        <v>202</v>
      </c>
      <c r="AQ119" s="802"/>
      <c r="AR119" s="802"/>
      <c r="AS119" s="802"/>
      <c r="AT119" s="803"/>
      <c r="AU119" s="1021"/>
      <c r="AV119" s="1022"/>
      <c r="AW119" s="1022"/>
      <c r="AX119" s="1022"/>
      <c r="AY119" s="1022"/>
      <c r="AZ119" s="84" t="s">
        <v>279</v>
      </c>
      <c r="BA119" s="84"/>
      <c r="BB119" s="84"/>
      <c r="BC119" s="84"/>
      <c r="BD119" s="84"/>
      <c r="BE119" s="84"/>
      <c r="BF119" s="84"/>
      <c r="BG119" s="84"/>
      <c r="BH119" s="84"/>
      <c r="BI119" s="84"/>
      <c r="BJ119" s="84"/>
      <c r="BK119" s="84"/>
      <c r="BL119" s="84"/>
      <c r="BM119" s="84"/>
      <c r="BN119" s="84"/>
      <c r="BO119" s="842" t="s">
        <v>173</v>
      </c>
      <c r="BP119" s="853"/>
      <c r="BQ119" s="851">
        <v>27012622</v>
      </c>
      <c r="BR119" s="852"/>
      <c r="BS119" s="852"/>
      <c r="BT119" s="852"/>
      <c r="BU119" s="852"/>
      <c r="BV119" s="852">
        <v>25692728</v>
      </c>
      <c r="BW119" s="852"/>
      <c r="BX119" s="852"/>
      <c r="BY119" s="852"/>
      <c r="BZ119" s="852"/>
      <c r="CA119" s="852">
        <v>25546732</v>
      </c>
      <c r="CB119" s="852"/>
      <c r="CC119" s="852"/>
      <c r="CD119" s="852"/>
      <c r="CE119" s="852"/>
      <c r="CF119" s="854"/>
      <c r="CG119" s="855"/>
      <c r="CH119" s="855"/>
      <c r="CI119" s="855"/>
      <c r="CJ119" s="856"/>
      <c r="CK119" s="1027"/>
      <c r="CL119" s="1028"/>
      <c r="CM119" s="857" t="s">
        <v>491</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v>6178</v>
      </c>
      <c r="DH119" s="861"/>
      <c r="DI119" s="861"/>
      <c r="DJ119" s="861"/>
      <c r="DK119" s="862"/>
      <c r="DL119" s="863">
        <v>5703</v>
      </c>
      <c r="DM119" s="861"/>
      <c r="DN119" s="861"/>
      <c r="DO119" s="861"/>
      <c r="DP119" s="862"/>
      <c r="DQ119" s="863">
        <v>5227</v>
      </c>
      <c r="DR119" s="861"/>
      <c r="DS119" s="861"/>
      <c r="DT119" s="861"/>
      <c r="DU119" s="862"/>
      <c r="DV119" s="864">
        <v>0.1</v>
      </c>
      <c r="DW119" s="865"/>
      <c r="DX119" s="865"/>
      <c r="DY119" s="865"/>
      <c r="DZ119" s="866"/>
    </row>
    <row r="120" spans="1:130" s="55" customFormat="1" ht="26.25" customHeight="1" x14ac:dyDescent="0.15">
      <c r="A120" s="1030"/>
      <c r="B120" s="1026"/>
      <c r="C120" s="831" t="s">
        <v>134</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202</v>
      </c>
      <c r="AB120" s="818"/>
      <c r="AC120" s="818"/>
      <c r="AD120" s="818"/>
      <c r="AE120" s="819"/>
      <c r="AF120" s="820" t="s">
        <v>202</v>
      </c>
      <c r="AG120" s="818"/>
      <c r="AH120" s="818"/>
      <c r="AI120" s="818"/>
      <c r="AJ120" s="819"/>
      <c r="AK120" s="820" t="s">
        <v>202</v>
      </c>
      <c r="AL120" s="818"/>
      <c r="AM120" s="818"/>
      <c r="AN120" s="818"/>
      <c r="AO120" s="819"/>
      <c r="AP120" s="821" t="s">
        <v>202</v>
      </c>
      <c r="AQ120" s="822"/>
      <c r="AR120" s="822"/>
      <c r="AS120" s="822"/>
      <c r="AT120" s="823"/>
      <c r="AU120" s="992" t="s">
        <v>479</v>
      </c>
      <c r="AV120" s="993"/>
      <c r="AW120" s="993"/>
      <c r="AX120" s="993"/>
      <c r="AY120" s="994"/>
      <c r="AZ120" s="804" t="s">
        <v>220</v>
      </c>
      <c r="BA120" s="795"/>
      <c r="BB120" s="795"/>
      <c r="BC120" s="795"/>
      <c r="BD120" s="795"/>
      <c r="BE120" s="795"/>
      <c r="BF120" s="795"/>
      <c r="BG120" s="795"/>
      <c r="BH120" s="795"/>
      <c r="BI120" s="795"/>
      <c r="BJ120" s="795"/>
      <c r="BK120" s="795"/>
      <c r="BL120" s="795"/>
      <c r="BM120" s="795"/>
      <c r="BN120" s="795"/>
      <c r="BO120" s="795"/>
      <c r="BP120" s="796"/>
      <c r="BQ120" s="805">
        <v>2574707</v>
      </c>
      <c r="BR120" s="806"/>
      <c r="BS120" s="806"/>
      <c r="BT120" s="806"/>
      <c r="BU120" s="806"/>
      <c r="BV120" s="806">
        <v>2208297</v>
      </c>
      <c r="BW120" s="806"/>
      <c r="BX120" s="806"/>
      <c r="BY120" s="806"/>
      <c r="BZ120" s="806"/>
      <c r="CA120" s="806">
        <v>1777157</v>
      </c>
      <c r="CB120" s="806"/>
      <c r="CC120" s="806"/>
      <c r="CD120" s="806"/>
      <c r="CE120" s="806"/>
      <c r="CF120" s="807">
        <v>22.5</v>
      </c>
      <c r="CG120" s="808"/>
      <c r="CH120" s="808"/>
      <c r="CI120" s="808"/>
      <c r="CJ120" s="808"/>
      <c r="CK120" s="1000" t="s">
        <v>276</v>
      </c>
      <c r="CL120" s="1001"/>
      <c r="CM120" s="1001"/>
      <c r="CN120" s="1001"/>
      <c r="CO120" s="1002"/>
      <c r="CP120" s="867" t="s">
        <v>155</v>
      </c>
      <c r="CQ120" s="868"/>
      <c r="CR120" s="868"/>
      <c r="CS120" s="868"/>
      <c r="CT120" s="868"/>
      <c r="CU120" s="868"/>
      <c r="CV120" s="868"/>
      <c r="CW120" s="868"/>
      <c r="CX120" s="868"/>
      <c r="CY120" s="868"/>
      <c r="CZ120" s="868"/>
      <c r="DA120" s="868"/>
      <c r="DB120" s="868"/>
      <c r="DC120" s="868"/>
      <c r="DD120" s="868"/>
      <c r="DE120" s="868"/>
      <c r="DF120" s="869"/>
      <c r="DG120" s="805" t="s">
        <v>202</v>
      </c>
      <c r="DH120" s="806"/>
      <c r="DI120" s="806"/>
      <c r="DJ120" s="806"/>
      <c r="DK120" s="806"/>
      <c r="DL120" s="806">
        <v>5139787</v>
      </c>
      <c r="DM120" s="806"/>
      <c r="DN120" s="806"/>
      <c r="DO120" s="806"/>
      <c r="DP120" s="806"/>
      <c r="DQ120" s="806">
        <v>4648492</v>
      </c>
      <c r="DR120" s="806"/>
      <c r="DS120" s="806"/>
      <c r="DT120" s="806"/>
      <c r="DU120" s="806"/>
      <c r="DV120" s="812">
        <v>58.7</v>
      </c>
      <c r="DW120" s="812"/>
      <c r="DX120" s="812"/>
      <c r="DY120" s="812"/>
      <c r="DZ120" s="813"/>
    </row>
    <row r="121" spans="1:130" s="55" customFormat="1" ht="26.25" customHeight="1" x14ac:dyDescent="0.15">
      <c r="A121" s="1030"/>
      <c r="B121" s="1026"/>
      <c r="C121" s="839" t="s">
        <v>136</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202</v>
      </c>
      <c r="AB121" s="818"/>
      <c r="AC121" s="818"/>
      <c r="AD121" s="818"/>
      <c r="AE121" s="819"/>
      <c r="AF121" s="820" t="s">
        <v>202</v>
      </c>
      <c r="AG121" s="818"/>
      <c r="AH121" s="818"/>
      <c r="AI121" s="818"/>
      <c r="AJ121" s="819"/>
      <c r="AK121" s="820" t="s">
        <v>202</v>
      </c>
      <c r="AL121" s="818"/>
      <c r="AM121" s="818"/>
      <c r="AN121" s="818"/>
      <c r="AO121" s="819"/>
      <c r="AP121" s="821" t="s">
        <v>202</v>
      </c>
      <c r="AQ121" s="822"/>
      <c r="AR121" s="822"/>
      <c r="AS121" s="822"/>
      <c r="AT121" s="823"/>
      <c r="AU121" s="995"/>
      <c r="AV121" s="996"/>
      <c r="AW121" s="996"/>
      <c r="AX121" s="996"/>
      <c r="AY121" s="997"/>
      <c r="AZ121" s="824" t="s">
        <v>492</v>
      </c>
      <c r="BA121" s="825"/>
      <c r="BB121" s="825"/>
      <c r="BC121" s="825"/>
      <c r="BD121" s="825"/>
      <c r="BE121" s="825"/>
      <c r="BF121" s="825"/>
      <c r="BG121" s="825"/>
      <c r="BH121" s="825"/>
      <c r="BI121" s="825"/>
      <c r="BJ121" s="825"/>
      <c r="BK121" s="825"/>
      <c r="BL121" s="825"/>
      <c r="BM121" s="825"/>
      <c r="BN121" s="825"/>
      <c r="BO121" s="825"/>
      <c r="BP121" s="826"/>
      <c r="BQ121" s="827">
        <v>77838</v>
      </c>
      <c r="BR121" s="828"/>
      <c r="BS121" s="828"/>
      <c r="BT121" s="828"/>
      <c r="BU121" s="828"/>
      <c r="BV121" s="828">
        <v>68394</v>
      </c>
      <c r="BW121" s="828"/>
      <c r="BX121" s="828"/>
      <c r="BY121" s="828"/>
      <c r="BZ121" s="828"/>
      <c r="CA121" s="828">
        <v>58848</v>
      </c>
      <c r="CB121" s="828"/>
      <c r="CC121" s="828"/>
      <c r="CD121" s="828"/>
      <c r="CE121" s="828"/>
      <c r="CF121" s="829">
        <v>0.7</v>
      </c>
      <c r="CG121" s="830"/>
      <c r="CH121" s="830"/>
      <c r="CI121" s="830"/>
      <c r="CJ121" s="830"/>
      <c r="CK121" s="1003"/>
      <c r="CL121" s="1004"/>
      <c r="CM121" s="1004"/>
      <c r="CN121" s="1004"/>
      <c r="CO121" s="1005"/>
      <c r="CP121" s="870" t="s">
        <v>463</v>
      </c>
      <c r="CQ121" s="871"/>
      <c r="CR121" s="871"/>
      <c r="CS121" s="871"/>
      <c r="CT121" s="871"/>
      <c r="CU121" s="871"/>
      <c r="CV121" s="871"/>
      <c r="CW121" s="871"/>
      <c r="CX121" s="871"/>
      <c r="CY121" s="871"/>
      <c r="CZ121" s="871"/>
      <c r="DA121" s="871"/>
      <c r="DB121" s="871"/>
      <c r="DC121" s="871"/>
      <c r="DD121" s="871"/>
      <c r="DE121" s="871"/>
      <c r="DF121" s="872"/>
      <c r="DG121" s="827">
        <v>174624</v>
      </c>
      <c r="DH121" s="828"/>
      <c r="DI121" s="828"/>
      <c r="DJ121" s="828"/>
      <c r="DK121" s="828"/>
      <c r="DL121" s="828">
        <v>176405</v>
      </c>
      <c r="DM121" s="828"/>
      <c r="DN121" s="828"/>
      <c r="DO121" s="828"/>
      <c r="DP121" s="828"/>
      <c r="DQ121" s="828">
        <v>148447</v>
      </c>
      <c r="DR121" s="828"/>
      <c r="DS121" s="828"/>
      <c r="DT121" s="828"/>
      <c r="DU121" s="828"/>
      <c r="DV121" s="834">
        <v>1.9</v>
      </c>
      <c r="DW121" s="834"/>
      <c r="DX121" s="834"/>
      <c r="DY121" s="834"/>
      <c r="DZ121" s="835"/>
    </row>
    <row r="122" spans="1:130" s="55" customFormat="1" ht="26.25" customHeight="1" x14ac:dyDescent="0.15">
      <c r="A122" s="1030"/>
      <c r="B122" s="1026"/>
      <c r="C122" s="831" t="s">
        <v>486</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202</v>
      </c>
      <c r="AB122" s="818"/>
      <c r="AC122" s="818"/>
      <c r="AD122" s="818"/>
      <c r="AE122" s="819"/>
      <c r="AF122" s="820" t="s">
        <v>202</v>
      </c>
      <c r="AG122" s="818"/>
      <c r="AH122" s="818"/>
      <c r="AI122" s="818"/>
      <c r="AJ122" s="819"/>
      <c r="AK122" s="820" t="s">
        <v>202</v>
      </c>
      <c r="AL122" s="818"/>
      <c r="AM122" s="818"/>
      <c r="AN122" s="818"/>
      <c r="AO122" s="819"/>
      <c r="AP122" s="821" t="s">
        <v>202</v>
      </c>
      <c r="AQ122" s="822"/>
      <c r="AR122" s="822"/>
      <c r="AS122" s="822"/>
      <c r="AT122" s="823"/>
      <c r="AU122" s="995"/>
      <c r="AV122" s="996"/>
      <c r="AW122" s="996"/>
      <c r="AX122" s="996"/>
      <c r="AY122" s="997"/>
      <c r="AZ122" s="850" t="s">
        <v>494</v>
      </c>
      <c r="BA122" s="837"/>
      <c r="BB122" s="837"/>
      <c r="BC122" s="837"/>
      <c r="BD122" s="837"/>
      <c r="BE122" s="837"/>
      <c r="BF122" s="837"/>
      <c r="BG122" s="837"/>
      <c r="BH122" s="837"/>
      <c r="BI122" s="837"/>
      <c r="BJ122" s="837"/>
      <c r="BK122" s="837"/>
      <c r="BL122" s="837"/>
      <c r="BM122" s="837"/>
      <c r="BN122" s="837"/>
      <c r="BO122" s="837"/>
      <c r="BP122" s="838"/>
      <c r="BQ122" s="851">
        <v>19838729</v>
      </c>
      <c r="BR122" s="852"/>
      <c r="BS122" s="852"/>
      <c r="BT122" s="852"/>
      <c r="BU122" s="852"/>
      <c r="BV122" s="852">
        <v>18836807</v>
      </c>
      <c r="BW122" s="852"/>
      <c r="BX122" s="852"/>
      <c r="BY122" s="852"/>
      <c r="BZ122" s="852"/>
      <c r="CA122" s="852">
        <v>18481424</v>
      </c>
      <c r="CB122" s="852"/>
      <c r="CC122" s="852"/>
      <c r="CD122" s="852"/>
      <c r="CE122" s="852"/>
      <c r="CF122" s="873">
        <v>233.5</v>
      </c>
      <c r="CG122" s="874"/>
      <c r="CH122" s="874"/>
      <c r="CI122" s="874"/>
      <c r="CJ122" s="874"/>
      <c r="CK122" s="1003"/>
      <c r="CL122" s="1004"/>
      <c r="CM122" s="1004"/>
      <c r="CN122" s="1004"/>
      <c r="CO122" s="1005"/>
      <c r="CP122" s="870" t="s">
        <v>462</v>
      </c>
      <c r="CQ122" s="871"/>
      <c r="CR122" s="871"/>
      <c r="CS122" s="871"/>
      <c r="CT122" s="871"/>
      <c r="CU122" s="871"/>
      <c r="CV122" s="871"/>
      <c r="CW122" s="871"/>
      <c r="CX122" s="871"/>
      <c r="CY122" s="871"/>
      <c r="CZ122" s="871"/>
      <c r="DA122" s="871"/>
      <c r="DB122" s="871"/>
      <c r="DC122" s="871"/>
      <c r="DD122" s="871"/>
      <c r="DE122" s="871"/>
      <c r="DF122" s="872"/>
      <c r="DG122" s="827" t="s">
        <v>202</v>
      </c>
      <c r="DH122" s="828"/>
      <c r="DI122" s="828"/>
      <c r="DJ122" s="828"/>
      <c r="DK122" s="828"/>
      <c r="DL122" s="828" t="s">
        <v>202</v>
      </c>
      <c r="DM122" s="828"/>
      <c r="DN122" s="828"/>
      <c r="DO122" s="828"/>
      <c r="DP122" s="828"/>
      <c r="DQ122" s="828" t="s">
        <v>202</v>
      </c>
      <c r="DR122" s="828"/>
      <c r="DS122" s="828"/>
      <c r="DT122" s="828"/>
      <c r="DU122" s="828"/>
      <c r="DV122" s="834" t="s">
        <v>202</v>
      </c>
      <c r="DW122" s="834"/>
      <c r="DX122" s="834"/>
      <c r="DY122" s="834"/>
      <c r="DZ122" s="835"/>
    </row>
    <row r="123" spans="1:130" s="55" customFormat="1" ht="26.25" customHeight="1" x14ac:dyDescent="0.15">
      <c r="A123" s="1030"/>
      <c r="B123" s="1026"/>
      <c r="C123" s="831" t="s">
        <v>487</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202</v>
      </c>
      <c r="AB123" s="818"/>
      <c r="AC123" s="818"/>
      <c r="AD123" s="818"/>
      <c r="AE123" s="819"/>
      <c r="AF123" s="820" t="s">
        <v>202</v>
      </c>
      <c r="AG123" s="818"/>
      <c r="AH123" s="818"/>
      <c r="AI123" s="818"/>
      <c r="AJ123" s="819"/>
      <c r="AK123" s="820" t="s">
        <v>202</v>
      </c>
      <c r="AL123" s="818"/>
      <c r="AM123" s="818"/>
      <c r="AN123" s="818"/>
      <c r="AO123" s="819"/>
      <c r="AP123" s="821" t="s">
        <v>202</v>
      </c>
      <c r="AQ123" s="822"/>
      <c r="AR123" s="822"/>
      <c r="AS123" s="822"/>
      <c r="AT123" s="823"/>
      <c r="AU123" s="998"/>
      <c r="AV123" s="999"/>
      <c r="AW123" s="999"/>
      <c r="AX123" s="999"/>
      <c r="AY123" s="999"/>
      <c r="AZ123" s="84" t="s">
        <v>279</v>
      </c>
      <c r="BA123" s="84"/>
      <c r="BB123" s="84"/>
      <c r="BC123" s="84"/>
      <c r="BD123" s="84"/>
      <c r="BE123" s="84"/>
      <c r="BF123" s="84"/>
      <c r="BG123" s="84"/>
      <c r="BH123" s="84"/>
      <c r="BI123" s="84"/>
      <c r="BJ123" s="84"/>
      <c r="BK123" s="84"/>
      <c r="BL123" s="84"/>
      <c r="BM123" s="84"/>
      <c r="BN123" s="84"/>
      <c r="BO123" s="842" t="s">
        <v>495</v>
      </c>
      <c r="BP123" s="853"/>
      <c r="BQ123" s="875">
        <v>22491274</v>
      </c>
      <c r="BR123" s="876"/>
      <c r="BS123" s="876"/>
      <c r="BT123" s="876"/>
      <c r="BU123" s="876"/>
      <c r="BV123" s="876">
        <v>21113498</v>
      </c>
      <c r="BW123" s="876"/>
      <c r="BX123" s="876"/>
      <c r="BY123" s="876"/>
      <c r="BZ123" s="876"/>
      <c r="CA123" s="876">
        <v>20317429</v>
      </c>
      <c r="CB123" s="876"/>
      <c r="CC123" s="876"/>
      <c r="CD123" s="876"/>
      <c r="CE123" s="876"/>
      <c r="CF123" s="854"/>
      <c r="CG123" s="855"/>
      <c r="CH123" s="855"/>
      <c r="CI123" s="855"/>
      <c r="CJ123" s="856"/>
      <c r="CK123" s="1003"/>
      <c r="CL123" s="1004"/>
      <c r="CM123" s="1004"/>
      <c r="CN123" s="1004"/>
      <c r="CO123" s="1005"/>
      <c r="CP123" s="870" t="s">
        <v>10</v>
      </c>
      <c r="CQ123" s="871"/>
      <c r="CR123" s="871"/>
      <c r="CS123" s="871"/>
      <c r="CT123" s="871"/>
      <c r="CU123" s="871"/>
      <c r="CV123" s="871"/>
      <c r="CW123" s="871"/>
      <c r="CX123" s="871"/>
      <c r="CY123" s="871"/>
      <c r="CZ123" s="871"/>
      <c r="DA123" s="871"/>
      <c r="DB123" s="871"/>
      <c r="DC123" s="871"/>
      <c r="DD123" s="871"/>
      <c r="DE123" s="871"/>
      <c r="DF123" s="872"/>
      <c r="DG123" s="817" t="s">
        <v>202</v>
      </c>
      <c r="DH123" s="818"/>
      <c r="DI123" s="818"/>
      <c r="DJ123" s="818"/>
      <c r="DK123" s="819"/>
      <c r="DL123" s="820" t="s">
        <v>202</v>
      </c>
      <c r="DM123" s="818"/>
      <c r="DN123" s="818"/>
      <c r="DO123" s="818"/>
      <c r="DP123" s="819"/>
      <c r="DQ123" s="820" t="s">
        <v>202</v>
      </c>
      <c r="DR123" s="818"/>
      <c r="DS123" s="818"/>
      <c r="DT123" s="818"/>
      <c r="DU123" s="819"/>
      <c r="DV123" s="821" t="s">
        <v>202</v>
      </c>
      <c r="DW123" s="822"/>
      <c r="DX123" s="822"/>
      <c r="DY123" s="822"/>
      <c r="DZ123" s="823"/>
    </row>
    <row r="124" spans="1:130" s="55" customFormat="1" ht="26.25" customHeight="1" x14ac:dyDescent="0.15">
      <c r="A124" s="1030"/>
      <c r="B124" s="1026"/>
      <c r="C124" s="831" t="s">
        <v>336</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202</v>
      </c>
      <c r="AB124" s="818"/>
      <c r="AC124" s="818"/>
      <c r="AD124" s="818"/>
      <c r="AE124" s="819"/>
      <c r="AF124" s="820" t="s">
        <v>202</v>
      </c>
      <c r="AG124" s="818"/>
      <c r="AH124" s="818"/>
      <c r="AI124" s="818"/>
      <c r="AJ124" s="819"/>
      <c r="AK124" s="820" t="s">
        <v>202</v>
      </c>
      <c r="AL124" s="818"/>
      <c r="AM124" s="818"/>
      <c r="AN124" s="818"/>
      <c r="AO124" s="819"/>
      <c r="AP124" s="821" t="s">
        <v>202</v>
      </c>
      <c r="AQ124" s="822"/>
      <c r="AR124" s="822"/>
      <c r="AS124" s="822"/>
      <c r="AT124" s="823"/>
      <c r="AU124" s="877" t="s">
        <v>496</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58.4</v>
      </c>
      <c r="BR124" s="881"/>
      <c r="BS124" s="881"/>
      <c r="BT124" s="881"/>
      <c r="BU124" s="881"/>
      <c r="BV124" s="881">
        <v>60</v>
      </c>
      <c r="BW124" s="881"/>
      <c r="BX124" s="881"/>
      <c r="BY124" s="881"/>
      <c r="BZ124" s="881"/>
      <c r="CA124" s="881">
        <v>66</v>
      </c>
      <c r="CB124" s="881"/>
      <c r="CC124" s="881"/>
      <c r="CD124" s="881"/>
      <c r="CE124" s="881"/>
      <c r="CF124" s="882"/>
      <c r="CG124" s="883"/>
      <c r="CH124" s="883"/>
      <c r="CI124" s="883"/>
      <c r="CJ124" s="884"/>
      <c r="CK124" s="1006"/>
      <c r="CL124" s="1006"/>
      <c r="CM124" s="1006"/>
      <c r="CN124" s="1006"/>
      <c r="CO124" s="1007"/>
      <c r="CP124" s="870" t="s">
        <v>497</v>
      </c>
      <c r="CQ124" s="871"/>
      <c r="CR124" s="871"/>
      <c r="CS124" s="871"/>
      <c r="CT124" s="871"/>
      <c r="CU124" s="871"/>
      <c r="CV124" s="871"/>
      <c r="CW124" s="871"/>
      <c r="CX124" s="871"/>
      <c r="CY124" s="871"/>
      <c r="CZ124" s="871"/>
      <c r="DA124" s="871"/>
      <c r="DB124" s="871"/>
      <c r="DC124" s="871"/>
      <c r="DD124" s="871"/>
      <c r="DE124" s="871"/>
      <c r="DF124" s="872"/>
      <c r="DG124" s="860">
        <v>5674919</v>
      </c>
      <c r="DH124" s="861"/>
      <c r="DI124" s="861"/>
      <c r="DJ124" s="861"/>
      <c r="DK124" s="862"/>
      <c r="DL124" s="863" t="s">
        <v>202</v>
      </c>
      <c r="DM124" s="861"/>
      <c r="DN124" s="861"/>
      <c r="DO124" s="861"/>
      <c r="DP124" s="862"/>
      <c r="DQ124" s="863" t="s">
        <v>202</v>
      </c>
      <c r="DR124" s="861"/>
      <c r="DS124" s="861"/>
      <c r="DT124" s="861"/>
      <c r="DU124" s="862"/>
      <c r="DV124" s="864" t="s">
        <v>202</v>
      </c>
      <c r="DW124" s="865"/>
      <c r="DX124" s="865"/>
      <c r="DY124" s="865"/>
      <c r="DZ124" s="866"/>
    </row>
    <row r="125" spans="1:130" s="55" customFormat="1" ht="26.25" customHeight="1" x14ac:dyDescent="0.15">
      <c r="A125" s="1030"/>
      <c r="B125" s="1026"/>
      <c r="C125" s="831" t="s">
        <v>490</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202</v>
      </c>
      <c r="AB125" s="818"/>
      <c r="AC125" s="818"/>
      <c r="AD125" s="818"/>
      <c r="AE125" s="819"/>
      <c r="AF125" s="820" t="s">
        <v>202</v>
      </c>
      <c r="AG125" s="818"/>
      <c r="AH125" s="818"/>
      <c r="AI125" s="818"/>
      <c r="AJ125" s="819"/>
      <c r="AK125" s="820" t="s">
        <v>202</v>
      </c>
      <c r="AL125" s="818"/>
      <c r="AM125" s="818"/>
      <c r="AN125" s="818"/>
      <c r="AO125" s="819"/>
      <c r="AP125" s="821" t="s">
        <v>202</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498</v>
      </c>
      <c r="CL125" s="1001"/>
      <c r="CM125" s="1001"/>
      <c r="CN125" s="1001"/>
      <c r="CO125" s="1002"/>
      <c r="CP125" s="804" t="s">
        <v>138</v>
      </c>
      <c r="CQ125" s="795"/>
      <c r="CR125" s="795"/>
      <c r="CS125" s="795"/>
      <c r="CT125" s="795"/>
      <c r="CU125" s="795"/>
      <c r="CV125" s="795"/>
      <c r="CW125" s="795"/>
      <c r="CX125" s="795"/>
      <c r="CY125" s="795"/>
      <c r="CZ125" s="795"/>
      <c r="DA125" s="795"/>
      <c r="DB125" s="795"/>
      <c r="DC125" s="795"/>
      <c r="DD125" s="795"/>
      <c r="DE125" s="795"/>
      <c r="DF125" s="796"/>
      <c r="DG125" s="805" t="s">
        <v>202</v>
      </c>
      <c r="DH125" s="806"/>
      <c r="DI125" s="806"/>
      <c r="DJ125" s="806"/>
      <c r="DK125" s="806"/>
      <c r="DL125" s="806" t="s">
        <v>202</v>
      </c>
      <c r="DM125" s="806"/>
      <c r="DN125" s="806"/>
      <c r="DO125" s="806"/>
      <c r="DP125" s="806"/>
      <c r="DQ125" s="806" t="s">
        <v>202</v>
      </c>
      <c r="DR125" s="806"/>
      <c r="DS125" s="806"/>
      <c r="DT125" s="806"/>
      <c r="DU125" s="806"/>
      <c r="DV125" s="812" t="s">
        <v>202</v>
      </c>
      <c r="DW125" s="812"/>
      <c r="DX125" s="812"/>
      <c r="DY125" s="812"/>
      <c r="DZ125" s="813"/>
    </row>
    <row r="126" spans="1:130" s="55" customFormat="1" ht="26.25" customHeight="1" x14ac:dyDescent="0.15">
      <c r="A126" s="1030"/>
      <c r="B126" s="1026"/>
      <c r="C126" s="831" t="s">
        <v>491</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t="s">
        <v>202</v>
      </c>
      <c r="AB126" s="818"/>
      <c r="AC126" s="818"/>
      <c r="AD126" s="818"/>
      <c r="AE126" s="819"/>
      <c r="AF126" s="820" t="s">
        <v>202</v>
      </c>
      <c r="AG126" s="818"/>
      <c r="AH126" s="818"/>
      <c r="AI126" s="818"/>
      <c r="AJ126" s="819"/>
      <c r="AK126" s="820" t="s">
        <v>202</v>
      </c>
      <c r="AL126" s="818"/>
      <c r="AM126" s="818"/>
      <c r="AN126" s="818"/>
      <c r="AO126" s="819"/>
      <c r="AP126" s="821" t="s">
        <v>202</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418</v>
      </c>
      <c r="CQ126" s="825"/>
      <c r="CR126" s="825"/>
      <c r="CS126" s="825"/>
      <c r="CT126" s="825"/>
      <c r="CU126" s="825"/>
      <c r="CV126" s="825"/>
      <c r="CW126" s="825"/>
      <c r="CX126" s="825"/>
      <c r="CY126" s="825"/>
      <c r="CZ126" s="825"/>
      <c r="DA126" s="825"/>
      <c r="DB126" s="825"/>
      <c r="DC126" s="825"/>
      <c r="DD126" s="825"/>
      <c r="DE126" s="825"/>
      <c r="DF126" s="826"/>
      <c r="DG126" s="827" t="s">
        <v>202</v>
      </c>
      <c r="DH126" s="828"/>
      <c r="DI126" s="828"/>
      <c r="DJ126" s="828"/>
      <c r="DK126" s="828"/>
      <c r="DL126" s="828" t="s">
        <v>202</v>
      </c>
      <c r="DM126" s="828"/>
      <c r="DN126" s="828"/>
      <c r="DO126" s="828"/>
      <c r="DP126" s="828"/>
      <c r="DQ126" s="828" t="s">
        <v>202</v>
      </c>
      <c r="DR126" s="828"/>
      <c r="DS126" s="828"/>
      <c r="DT126" s="828"/>
      <c r="DU126" s="828"/>
      <c r="DV126" s="834" t="s">
        <v>202</v>
      </c>
      <c r="DW126" s="834"/>
      <c r="DX126" s="834"/>
      <c r="DY126" s="834"/>
      <c r="DZ126" s="835"/>
    </row>
    <row r="127" spans="1:130" s="55" customFormat="1" ht="26.25" customHeight="1" x14ac:dyDescent="0.15">
      <c r="A127" s="1031"/>
      <c r="B127" s="1028"/>
      <c r="C127" s="857" t="s">
        <v>74</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v>9390</v>
      </c>
      <c r="AB127" s="818"/>
      <c r="AC127" s="818"/>
      <c r="AD127" s="818"/>
      <c r="AE127" s="819"/>
      <c r="AF127" s="820">
        <v>9312</v>
      </c>
      <c r="AG127" s="818"/>
      <c r="AH127" s="818"/>
      <c r="AI127" s="818"/>
      <c r="AJ127" s="819"/>
      <c r="AK127" s="820">
        <v>9319</v>
      </c>
      <c r="AL127" s="818"/>
      <c r="AM127" s="818"/>
      <c r="AN127" s="818"/>
      <c r="AO127" s="819"/>
      <c r="AP127" s="821">
        <v>0.1</v>
      </c>
      <c r="AQ127" s="822"/>
      <c r="AR127" s="822"/>
      <c r="AS127" s="822"/>
      <c r="AT127" s="823"/>
      <c r="AU127" s="78"/>
      <c r="AV127" s="78"/>
      <c r="AW127" s="78"/>
      <c r="AX127" s="885" t="s">
        <v>501</v>
      </c>
      <c r="AY127" s="886"/>
      <c r="AZ127" s="886"/>
      <c r="BA127" s="886"/>
      <c r="BB127" s="886"/>
      <c r="BC127" s="886"/>
      <c r="BD127" s="886"/>
      <c r="BE127" s="887"/>
      <c r="BF127" s="888" t="s">
        <v>240</v>
      </c>
      <c r="BG127" s="886"/>
      <c r="BH127" s="886"/>
      <c r="BI127" s="886"/>
      <c r="BJ127" s="886"/>
      <c r="BK127" s="886"/>
      <c r="BL127" s="887"/>
      <c r="BM127" s="888" t="s">
        <v>419</v>
      </c>
      <c r="BN127" s="886"/>
      <c r="BO127" s="886"/>
      <c r="BP127" s="886"/>
      <c r="BQ127" s="886"/>
      <c r="BR127" s="886"/>
      <c r="BS127" s="887"/>
      <c r="BT127" s="888" t="s">
        <v>410</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448</v>
      </c>
      <c r="CQ127" s="825"/>
      <c r="CR127" s="825"/>
      <c r="CS127" s="825"/>
      <c r="CT127" s="825"/>
      <c r="CU127" s="825"/>
      <c r="CV127" s="825"/>
      <c r="CW127" s="825"/>
      <c r="CX127" s="825"/>
      <c r="CY127" s="825"/>
      <c r="CZ127" s="825"/>
      <c r="DA127" s="825"/>
      <c r="DB127" s="825"/>
      <c r="DC127" s="825"/>
      <c r="DD127" s="825"/>
      <c r="DE127" s="825"/>
      <c r="DF127" s="826"/>
      <c r="DG127" s="827" t="s">
        <v>202</v>
      </c>
      <c r="DH127" s="828"/>
      <c r="DI127" s="828"/>
      <c r="DJ127" s="828"/>
      <c r="DK127" s="828"/>
      <c r="DL127" s="828" t="s">
        <v>202</v>
      </c>
      <c r="DM127" s="828"/>
      <c r="DN127" s="828"/>
      <c r="DO127" s="828"/>
      <c r="DP127" s="828"/>
      <c r="DQ127" s="828" t="s">
        <v>202</v>
      </c>
      <c r="DR127" s="828"/>
      <c r="DS127" s="828"/>
      <c r="DT127" s="828"/>
      <c r="DU127" s="828"/>
      <c r="DV127" s="834" t="s">
        <v>202</v>
      </c>
      <c r="DW127" s="834"/>
      <c r="DX127" s="834"/>
      <c r="DY127" s="834"/>
      <c r="DZ127" s="835"/>
    </row>
    <row r="128" spans="1:130" s="55" customFormat="1" ht="26.25" customHeight="1" x14ac:dyDescent="0.15">
      <c r="A128" s="890" t="s">
        <v>502</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15903</v>
      </c>
      <c r="AB128" s="798"/>
      <c r="AC128" s="798"/>
      <c r="AD128" s="798"/>
      <c r="AE128" s="799"/>
      <c r="AF128" s="800">
        <v>9444</v>
      </c>
      <c r="AG128" s="798"/>
      <c r="AH128" s="798"/>
      <c r="AI128" s="798"/>
      <c r="AJ128" s="799"/>
      <c r="AK128" s="800">
        <v>9546</v>
      </c>
      <c r="AL128" s="798"/>
      <c r="AM128" s="798"/>
      <c r="AN128" s="798"/>
      <c r="AO128" s="799"/>
      <c r="AP128" s="894"/>
      <c r="AQ128" s="895"/>
      <c r="AR128" s="895"/>
      <c r="AS128" s="895"/>
      <c r="AT128" s="896"/>
      <c r="AU128" s="78"/>
      <c r="AV128" s="78"/>
      <c r="AW128" s="78"/>
      <c r="AX128" s="794" t="s">
        <v>307</v>
      </c>
      <c r="AY128" s="795"/>
      <c r="AZ128" s="795"/>
      <c r="BA128" s="795"/>
      <c r="BB128" s="795"/>
      <c r="BC128" s="795"/>
      <c r="BD128" s="795"/>
      <c r="BE128" s="796"/>
      <c r="BF128" s="897" t="s">
        <v>202</v>
      </c>
      <c r="BG128" s="898"/>
      <c r="BH128" s="898"/>
      <c r="BI128" s="898"/>
      <c r="BJ128" s="898"/>
      <c r="BK128" s="898"/>
      <c r="BL128" s="899"/>
      <c r="BM128" s="897">
        <v>13.38</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400</v>
      </c>
      <c r="CQ128" s="902"/>
      <c r="CR128" s="902"/>
      <c r="CS128" s="902"/>
      <c r="CT128" s="902"/>
      <c r="CU128" s="902"/>
      <c r="CV128" s="902"/>
      <c r="CW128" s="902"/>
      <c r="CX128" s="902"/>
      <c r="CY128" s="902"/>
      <c r="CZ128" s="902"/>
      <c r="DA128" s="902"/>
      <c r="DB128" s="902"/>
      <c r="DC128" s="902"/>
      <c r="DD128" s="902"/>
      <c r="DE128" s="902"/>
      <c r="DF128" s="903"/>
      <c r="DG128" s="904" t="s">
        <v>202</v>
      </c>
      <c r="DH128" s="905"/>
      <c r="DI128" s="905"/>
      <c r="DJ128" s="905"/>
      <c r="DK128" s="905"/>
      <c r="DL128" s="905" t="s">
        <v>202</v>
      </c>
      <c r="DM128" s="905"/>
      <c r="DN128" s="905"/>
      <c r="DO128" s="905"/>
      <c r="DP128" s="905"/>
      <c r="DQ128" s="905" t="s">
        <v>202</v>
      </c>
      <c r="DR128" s="905"/>
      <c r="DS128" s="905"/>
      <c r="DT128" s="905"/>
      <c r="DU128" s="905"/>
      <c r="DV128" s="906" t="s">
        <v>202</v>
      </c>
      <c r="DW128" s="906"/>
      <c r="DX128" s="906"/>
      <c r="DY128" s="906"/>
      <c r="DZ128" s="907"/>
    </row>
    <row r="129" spans="1:131" s="55" customFormat="1" ht="26.25" customHeight="1" x14ac:dyDescent="0.15">
      <c r="A129" s="814" t="s">
        <v>177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245</v>
      </c>
      <c r="X129" s="909"/>
      <c r="Y129" s="909"/>
      <c r="Z129" s="910"/>
      <c r="AA129" s="817">
        <v>9525852</v>
      </c>
      <c r="AB129" s="818"/>
      <c r="AC129" s="818"/>
      <c r="AD129" s="818"/>
      <c r="AE129" s="819"/>
      <c r="AF129" s="820">
        <v>9420188</v>
      </c>
      <c r="AG129" s="818"/>
      <c r="AH129" s="818"/>
      <c r="AI129" s="818"/>
      <c r="AJ129" s="819"/>
      <c r="AK129" s="820">
        <v>9706071</v>
      </c>
      <c r="AL129" s="818"/>
      <c r="AM129" s="818"/>
      <c r="AN129" s="818"/>
      <c r="AO129" s="819"/>
      <c r="AP129" s="911"/>
      <c r="AQ129" s="912"/>
      <c r="AR129" s="912"/>
      <c r="AS129" s="912"/>
      <c r="AT129" s="913"/>
      <c r="AU129" s="80"/>
      <c r="AV129" s="80"/>
      <c r="AW129" s="80"/>
      <c r="AX129" s="914" t="s">
        <v>115</v>
      </c>
      <c r="AY129" s="825"/>
      <c r="AZ129" s="825"/>
      <c r="BA129" s="825"/>
      <c r="BB129" s="825"/>
      <c r="BC129" s="825"/>
      <c r="BD129" s="825"/>
      <c r="BE129" s="826"/>
      <c r="BF129" s="915" t="s">
        <v>202</v>
      </c>
      <c r="BG129" s="916"/>
      <c r="BH129" s="916"/>
      <c r="BI129" s="916"/>
      <c r="BJ129" s="916"/>
      <c r="BK129" s="916"/>
      <c r="BL129" s="917"/>
      <c r="BM129" s="915">
        <v>18.38</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504</v>
      </c>
      <c r="X130" s="909"/>
      <c r="Y130" s="909"/>
      <c r="Z130" s="910"/>
      <c r="AA130" s="817">
        <v>1791374</v>
      </c>
      <c r="AB130" s="818"/>
      <c r="AC130" s="818"/>
      <c r="AD130" s="818"/>
      <c r="AE130" s="819"/>
      <c r="AF130" s="820">
        <v>1788913</v>
      </c>
      <c r="AG130" s="818"/>
      <c r="AH130" s="818"/>
      <c r="AI130" s="818"/>
      <c r="AJ130" s="819"/>
      <c r="AK130" s="820">
        <v>1791273</v>
      </c>
      <c r="AL130" s="818"/>
      <c r="AM130" s="818"/>
      <c r="AN130" s="818"/>
      <c r="AO130" s="819"/>
      <c r="AP130" s="911"/>
      <c r="AQ130" s="912"/>
      <c r="AR130" s="912"/>
      <c r="AS130" s="912"/>
      <c r="AT130" s="913"/>
      <c r="AU130" s="80"/>
      <c r="AV130" s="80"/>
      <c r="AW130" s="80"/>
      <c r="AX130" s="914" t="s">
        <v>434</v>
      </c>
      <c r="AY130" s="825"/>
      <c r="AZ130" s="825"/>
      <c r="BA130" s="825"/>
      <c r="BB130" s="825"/>
      <c r="BC130" s="825"/>
      <c r="BD130" s="825"/>
      <c r="BE130" s="826"/>
      <c r="BF130" s="920">
        <v>6.8</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180</v>
      </c>
      <c r="X131" s="928"/>
      <c r="Y131" s="928"/>
      <c r="Z131" s="929"/>
      <c r="AA131" s="860">
        <v>7734478</v>
      </c>
      <c r="AB131" s="861"/>
      <c r="AC131" s="861"/>
      <c r="AD131" s="861"/>
      <c r="AE131" s="862"/>
      <c r="AF131" s="863">
        <v>7631275</v>
      </c>
      <c r="AG131" s="861"/>
      <c r="AH131" s="861"/>
      <c r="AI131" s="861"/>
      <c r="AJ131" s="862"/>
      <c r="AK131" s="863">
        <v>7914798</v>
      </c>
      <c r="AL131" s="861"/>
      <c r="AM131" s="861"/>
      <c r="AN131" s="861"/>
      <c r="AO131" s="862"/>
      <c r="AP131" s="930"/>
      <c r="AQ131" s="931"/>
      <c r="AR131" s="931"/>
      <c r="AS131" s="931"/>
      <c r="AT131" s="932"/>
      <c r="AU131" s="80"/>
      <c r="AV131" s="80"/>
      <c r="AW131" s="80"/>
      <c r="AX131" s="933" t="s">
        <v>475</v>
      </c>
      <c r="AY131" s="902"/>
      <c r="AZ131" s="902"/>
      <c r="BA131" s="902"/>
      <c r="BB131" s="902"/>
      <c r="BC131" s="902"/>
      <c r="BD131" s="902"/>
      <c r="BE131" s="903"/>
      <c r="BF131" s="934">
        <v>66</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30</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505</v>
      </c>
      <c r="W132" s="940"/>
      <c r="X132" s="940"/>
      <c r="Y132" s="940"/>
      <c r="Z132" s="941"/>
      <c r="AA132" s="942">
        <v>7.0450778969999996</v>
      </c>
      <c r="AB132" s="943"/>
      <c r="AC132" s="943"/>
      <c r="AD132" s="943"/>
      <c r="AE132" s="944"/>
      <c r="AF132" s="945">
        <v>6.6014656790000004</v>
      </c>
      <c r="AG132" s="943"/>
      <c r="AH132" s="943"/>
      <c r="AI132" s="943"/>
      <c r="AJ132" s="944"/>
      <c r="AK132" s="945">
        <v>7.0220490780000002</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81</v>
      </c>
      <c r="W133" s="947"/>
      <c r="X133" s="947"/>
      <c r="Y133" s="947"/>
      <c r="Z133" s="948"/>
      <c r="AA133" s="949">
        <v>6.9</v>
      </c>
      <c r="AB133" s="950"/>
      <c r="AC133" s="950"/>
      <c r="AD133" s="950"/>
      <c r="AE133" s="951"/>
      <c r="AF133" s="949">
        <v>6.9</v>
      </c>
      <c r="AG133" s="950"/>
      <c r="AH133" s="950"/>
      <c r="AI133" s="950"/>
      <c r="AJ133" s="951"/>
      <c r="AK133" s="949">
        <v>6.8</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0AjtoRITjZsJse+hFR19HmhoKuTvQyqlDJJqm01w9MRJdL/66dxbcOsx1yg/ALKjkWuTzvvq1XbLtDvrR+XXNw==" saltValue="Dfy7Oiu+NmydPwlHTZZ/X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99</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QPVG59UCkc7E9S21TBFKcatMc8oDwydgguWEbS/bw5WUbZUZf6Zn549hY6BCvC59lV+XDzHcMurJRa68waP1iA==" saltValue="fdWrZ0MFf4goVi64Jt2Q5g==" spinCount="100000" sheet="1" objects="1" scenarios="1"/>
  <phoneticPr fontId="6"/>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h1tzfiCD7C3sU1UGOd25EuWpzOykteE3xG8CvaReLEIi1Rvrp4nschUwgYlEOPhwTcxMWUH3BbWV7ZUX//tzFg==" saltValue="HdZJm6crBDxUCg+AykY/wQ==" spinCount="100000" sheet="1" objects="1" scenarios="1"/>
  <phoneticPr fontId="6"/>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329</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86</v>
      </c>
      <c r="AP7" s="145"/>
      <c r="AQ7" s="156" t="s">
        <v>507</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508</v>
      </c>
      <c r="AQ8" s="157" t="s">
        <v>510</v>
      </c>
      <c r="AR8" s="171" t="s">
        <v>422</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511</v>
      </c>
      <c r="AL9" s="1033"/>
      <c r="AM9" s="1033"/>
      <c r="AN9" s="1034"/>
      <c r="AO9" s="135">
        <v>2414132</v>
      </c>
      <c r="AP9" s="135">
        <v>74771</v>
      </c>
      <c r="AQ9" s="158">
        <v>93452</v>
      </c>
      <c r="AR9" s="172">
        <v>-20</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213</v>
      </c>
      <c r="AL10" s="1033"/>
      <c r="AM10" s="1033"/>
      <c r="AN10" s="1034"/>
      <c r="AO10" s="136">
        <v>681706</v>
      </c>
      <c r="AP10" s="136">
        <v>21114</v>
      </c>
      <c r="AQ10" s="159">
        <v>10961</v>
      </c>
      <c r="AR10" s="173">
        <v>92.6</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398</v>
      </c>
      <c r="AL11" s="1033"/>
      <c r="AM11" s="1033"/>
      <c r="AN11" s="1034"/>
      <c r="AO11" s="136" t="s">
        <v>202</v>
      </c>
      <c r="AP11" s="136" t="s">
        <v>202</v>
      </c>
      <c r="AQ11" s="159">
        <v>1243</v>
      </c>
      <c r="AR11" s="173" t="s">
        <v>202</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243</v>
      </c>
      <c r="AL12" s="1033"/>
      <c r="AM12" s="1033"/>
      <c r="AN12" s="1034"/>
      <c r="AO12" s="136" t="s">
        <v>202</v>
      </c>
      <c r="AP12" s="136" t="s">
        <v>202</v>
      </c>
      <c r="AQ12" s="159">
        <v>0</v>
      </c>
      <c r="AR12" s="173" t="s">
        <v>202</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512</v>
      </c>
      <c r="AL13" s="1033"/>
      <c r="AM13" s="1033"/>
      <c r="AN13" s="1034"/>
      <c r="AO13" s="136">
        <v>111415</v>
      </c>
      <c r="AP13" s="136">
        <v>3451</v>
      </c>
      <c r="AQ13" s="159">
        <v>3934</v>
      </c>
      <c r="AR13" s="173">
        <v>-12.3</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513</v>
      </c>
      <c r="AL14" s="1033"/>
      <c r="AM14" s="1033"/>
      <c r="AN14" s="1034"/>
      <c r="AO14" s="136">
        <v>42234</v>
      </c>
      <c r="AP14" s="136">
        <v>1308</v>
      </c>
      <c r="AQ14" s="159">
        <v>2305</v>
      </c>
      <c r="AR14" s="173">
        <v>-43.3</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310</v>
      </c>
      <c r="AL15" s="1036"/>
      <c r="AM15" s="1036"/>
      <c r="AN15" s="1037"/>
      <c r="AO15" s="136">
        <v>-127055</v>
      </c>
      <c r="AP15" s="136">
        <v>-3935</v>
      </c>
      <c r="AQ15" s="159">
        <v>-6772</v>
      </c>
      <c r="AR15" s="173">
        <v>-41.9</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279</v>
      </c>
      <c r="AL16" s="1036"/>
      <c r="AM16" s="1036"/>
      <c r="AN16" s="1037"/>
      <c r="AO16" s="136">
        <v>3122432</v>
      </c>
      <c r="AP16" s="136">
        <v>96709</v>
      </c>
      <c r="AQ16" s="159">
        <v>105123</v>
      </c>
      <c r="AR16" s="173">
        <v>-8</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222</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514</v>
      </c>
      <c r="AP20" s="147" t="s">
        <v>334</v>
      </c>
      <c r="AQ20" s="160" t="s">
        <v>40</v>
      </c>
      <c r="AR20" s="174"/>
    </row>
    <row r="21" spans="1:46" s="99" customFormat="1" x14ac:dyDescent="0.15">
      <c r="A21" s="101"/>
      <c r="AK21" s="1038" t="s">
        <v>515</v>
      </c>
      <c r="AL21" s="1039"/>
      <c r="AM21" s="1039"/>
      <c r="AN21" s="1040"/>
      <c r="AO21" s="138">
        <v>8.02</v>
      </c>
      <c r="AP21" s="148">
        <v>9.61</v>
      </c>
      <c r="AQ21" s="161">
        <v>-1.59</v>
      </c>
      <c r="AS21" s="180"/>
      <c r="AT21" s="101"/>
    </row>
    <row r="22" spans="1:46" s="99" customFormat="1" x14ac:dyDescent="0.15">
      <c r="A22" s="101"/>
      <c r="AK22" s="1038" t="s">
        <v>516</v>
      </c>
      <c r="AL22" s="1039"/>
      <c r="AM22" s="1039"/>
      <c r="AN22" s="1040"/>
      <c r="AO22" s="139">
        <v>94.4</v>
      </c>
      <c r="AP22" s="149">
        <v>97.3</v>
      </c>
      <c r="AQ22" s="162">
        <v>-2.9</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517</v>
      </c>
      <c r="AP26" s="150"/>
      <c r="AQ26" s="150"/>
      <c r="AR26" s="150"/>
      <c r="AS26" s="103"/>
      <c r="AT26" s="103"/>
    </row>
    <row r="27" spans="1:46" x14ac:dyDescent="0.15">
      <c r="A27" s="104"/>
      <c r="AO27" s="109"/>
      <c r="AP27" s="109"/>
      <c r="AQ27" s="109"/>
      <c r="AR27" s="109"/>
      <c r="AS27" s="109"/>
      <c r="AT27" s="109"/>
    </row>
    <row r="28" spans="1:46" ht="17.25" x14ac:dyDescent="0.15">
      <c r="A28" s="100" t="s">
        <v>271</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119</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86</v>
      </c>
      <c r="AP30" s="145"/>
      <c r="AQ30" s="156" t="s">
        <v>507</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508</v>
      </c>
      <c r="AQ31" s="157" t="s">
        <v>510</v>
      </c>
      <c r="AR31" s="171" t="s">
        <v>422</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518</v>
      </c>
      <c r="AL32" s="1042"/>
      <c r="AM32" s="1042"/>
      <c r="AN32" s="1043"/>
      <c r="AO32" s="136">
        <v>1853519</v>
      </c>
      <c r="AP32" s="136">
        <v>57408</v>
      </c>
      <c r="AQ32" s="163">
        <v>59783</v>
      </c>
      <c r="AR32" s="173">
        <v>-4</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519</v>
      </c>
      <c r="AL33" s="1042"/>
      <c r="AM33" s="1042"/>
      <c r="AN33" s="1043"/>
      <c r="AO33" s="136" t="s">
        <v>202</v>
      </c>
      <c r="AP33" s="136" t="s">
        <v>202</v>
      </c>
      <c r="AQ33" s="163" t="s">
        <v>202</v>
      </c>
      <c r="AR33" s="173" t="s">
        <v>202</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18</v>
      </c>
      <c r="AL34" s="1042"/>
      <c r="AM34" s="1042"/>
      <c r="AN34" s="1043"/>
      <c r="AO34" s="136" t="s">
        <v>202</v>
      </c>
      <c r="AP34" s="136" t="s">
        <v>202</v>
      </c>
      <c r="AQ34" s="163">
        <v>3</v>
      </c>
      <c r="AR34" s="173" t="s">
        <v>202</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520</v>
      </c>
      <c r="AL35" s="1042"/>
      <c r="AM35" s="1042"/>
      <c r="AN35" s="1043"/>
      <c r="AO35" s="136">
        <v>430625</v>
      </c>
      <c r="AP35" s="136">
        <v>13337</v>
      </c>
      <c r="AQ35" s="163">
        <v>17197</v>
      </c>
      <c r="AR35" s="173">
        <v>-22.4</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34</v>
      </c>
      <c r="AL36" s="1042"/>
      <c r="AM36" s="1042"/>
      <c r="AN36" s="1043"/>
      <c r="AO36" s="136">
        <v>63137</v>
      </c>
      <c r="AP36" s="136">
        <v>1955</v>
      </c>
      <c r="AQ36" s="163">
        <v>2470</v>
      </c>
      <c r="AR36" s="173">
        <v>-20.9</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348</v>
      </c>
      <c r="AL37" s="1042"/>
      <c r="AM37" s="1042"/>
      <c r="AN37" s="1043"/>
      <c r="AO37" s="136">
        <v>9319</v>
      </c>
      <c r="AP37" s="136">
        <v>289</v>
      </c>
      <c r="AQ37" s="163">
        <v>386</v>
      </c>
      <c r="AR37" s="173">
        <v>-25.1</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521</v>
      </c>
      <c r="AL38" s="1045"/>
      <c r="AM38" s="1045"/>
      <c r="AN38" s="1046"/>
      <c r="AO38" s="140" t="s">
        <v>202</v>
      </c>
      <c r="AP38" s="140" t="s">
        <v>202</v>
      </c>
      <c r="AQ38" s="164">
        <v>2</v>
      </c>
      <c r="AR38" s="162" t="s">
        <v>202</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83</v>
      </c>
      <c r="AL39" s="1045"/>
      <c r="AM39" s="1045"/>
      <c r="AN39" s="1046"/>
      <c r="AO39" s="136">
        <v>-9546</v>
      </c>
      <c r="AP39" s="136">
        <v>-296</v>
      </c>
      <c r="AQ39" s="163">
        <v>-5644</v>
      </c>
      <c r="AR39" s="173">
        <v>-94.8</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522</v>
      </c>
      <c r="AL40" s="1042"/>
      <c r="AM40" s="1042"/>
      <c r="AN40" s="1043"/>
      <c r="AO40" s="136">
        <v>-1791273</v>
      </c>
      <c r="AP40" s="136">
        <v>-55480</v>
      </c>
      <c r="AQ40" s="163">
        <v>-52018</v>
      </c>
      <c r="AR40" s="173">
        <v>6.7</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388</v>
      </c>
      <c r="AL41" s="1048"/>
      <c r="AM41" s="1048"/>
      <c r="AN41" s="1049"/>
      <c r="AO41" s="136">
        <v>555781</v>
      </c>
      <c r="AP41" s="136">
        <v>17214</v>
      </c>
      <c r="AQ41" s="163">
        <v>22179</v>
      </c>
      <c r="AR41" s="173">
        <v>-22.4</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57</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523</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524</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86</v>
      </c>
      <c r="AN49" s="1050" t="s">
        <v>442</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499</v>
      </c>
      <c r="AO50" s="142" t="s">
        <v>500</v>
      </c>
      <c r="AP50" s="153" t="s">
        <v>525</v>
      </c>
      <c r="AQ50" s="166" t="s">
        <v>382</v>
      </c>
      <c r="AR50" s="176" t="s">
        <v>526</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2121498</v>
      </c>
      <c r="AN51" s="133">
        <v>63355</v>
      </c>
      <c r="AO51" s="143">
        <v>-13.2</v>
      </c>
      <c r="AP51" s="154">
        <v>66954</v>
      </c>
      <c r="AQ51" s="167">
        <v>5.0999999999999996</v>
      </c>
      <c r="AR51" s="177">
        <v>-18.3</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281</v>
      </c>
      <c r="AM52" s="127">
        <v>1704427</v>
      </c>
      <c r="AN52" s="134">
        <v>50900</v>
      </c>
      <c r="AO52" s="144">
        <v>-15.3</v>
      </c>
      <c r="AP52" s="155">
        <v>37305</v>
      </c>
      <c r="AQ52" s="168">
        <v>7.9</v>
      </c>
      <c r="AR52" s="178">
        <v>-23.2</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238</v>
      </c>
      <c r="AL53" s="121"/>
      <c r="AM53" s="126">
        <v>2843057</v>
      </c>
      <c r="AN53" s="133">
        <v>85601</v>
      </c>
      <c r="AO53" s="143">
        <v>35.1</v>
      </c>
      <c r="AP53" s="154">
        <v>72656</v>
      </c>
      <c r="AQ53" s="167">
        <v>8.5</v>
      </c>
      <c r="AR53" s="177">
        <v>26.6</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281</v>
      </c>
      <c r="AM54" s="127">
        <v>2168208</v>
      </c>
      <c r="AN54" s="134">
        <v>65282</v>
      </c>
      <c r="AO54" s="144">
        <v>28.3</v>
      </c>
      <c r="AP54" s="155">
        <v>36448</v>
      </c>
      <c r="AQ54" s="168">
        <v>-2.2999999999999998</v>
      </c>
      <c r="AR54" s="178">
        <v>30.6</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509</v>
      </c>
      <c r="AL55" s="121"/>
      <c r="AM55" s="126">
        <v>1633216</v>
      </c>
      <c r="AN55" s="133">
        <v>49547</v>
      </c>
      <c r="AO55" s="143">
        <v>-42.1</v>
      </c>
      <c r="AP55" s="154">
        <v>65080</v>
      </c>
      <c r="AQ55" s="167">
        <v>-10.4</v>
      </c>
      <c r="AR55" s="177">
        <v>-31.7</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281</v>
      </c>
      <c r="AM56" s="127">
        <v>1256124</v>
      </c>
      <c r="AN56" s="134">
        <v>38107</v>
      </c>
      <c r="AO56" s="144">
        <v>-41.6</v>
      </c>
      <c r="AP56" s="155">
        <v>38201</v>
      </c>
      <c r="AQ56" s="168">
        <v>4.8</v>
      </c>
      <c r="AR56" s="178">
        <v>-46.4</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527</v>
      </c>
      <c r="AL57" s="121"/>
      <c r="AM57" s="126">
        <v>1620048</v>
      </c>
      <c r="AN57" s="133">
        <v>49718</v>
      </c>
      <c r="AO57" s="143">
        <v>0.3</v>
      </c>
      <c r="AP57" s="154">
        <v>79288</v>
      </c>
      <c r="AQ57" s="167">
        <v>21.8</v>
      </c>
      <c r="AR57" s="177">
        <v>-21.5</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281</v>
      </c>
      <c r="AM58" s="127">
        <v>836678</v>
      </c>
      <c r="AN58" s="134">
        <v>25677</v>
      </c>
      <c r="AO58" s="144">
        <v>-32.6</v>
      </c>
      <c r="AP58" s="155">
        <v>41870</v>
      </c>
      <c r="AQ58" s="168">
        <v>9.6</v>
      </c>
      <c r="AR58" s="178">
        <v>-42.2</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482</v>
      </c>
      <c r="AL59" s="121"/>
      <c r="AM59" s="126">
        <v>2865435</v>
      </c>
      <c r="AN59" s="133">
        <v>88749</v>
      </c>
      <c r="AO59" s="143">
        <v>78.5</v>
      </c>
      <c r="AP59" s="154">
        <v>84962</v>
      </c>
      <c r="AQ59" s="167">
        <v>7.2</v>
      </c>
      <c r="AR59" s="177">
        <v>71.3</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281</v>
      </c>
      <c r="AM60" s="127">
        <v>2058167</v>
      </c>
      <c r="AN60" s="134">
        <v>63746</v>
      </c>
      <c r="AO60" s="144">
        <v>148.30000000000001</v>
      </c>
      <c r="AP60" s="155">
        <v>42793</v>
      </c>
      <c r="AQ60" s="168">
        <v>2.2000000000000002</v>
      </c>
      <c r="AR60" s="178">
        <v>146.1</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528</v>
      </c>
      <c r="AL61" s="124"/>
      <c r="AM61" s="126">
        <v>2216651</v>
      </c>
      <c r="AN61" s="133">
        <v>67394</v>
      </c>
      <c r="AO61" s="143">
        <v>11.7</v>
      </c>
      <c r="AP61" s="154">
        <v>73788</v>
      </c>
      <c r="AQ61" s="169">
        <v>6.4</v>
      </c>
      <c r="AR61" s="177">
        <v>5.3</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281</v>
      </c>
      <c r="AM62" s="127">
        <v>1604721</v>
      </c>
      <c r="AN62" s="134">
        <v>48742</v>
      </c>
      <c r="AO62" s="144">
        <v>17.399999999999999</v>
      </c>
      <c r="AP62" s="155">
        <v>39323</v>
      </c>
      <c r="AQ62" s="168">
        <v>4.4000000000000004</v>
      </c>
      <c r="AR62" s="178">
        <v>13</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4uyl1XbelVeqnrALx1zwCPkWMEgqMP3zDKHpC7Ta2MljFRgdOKbEG02pysx1DPVyaB3TUJcMIa7MKPEe6sE6ow==" saltValue="wyJKwPGfcVczf/U3h3/VC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99</v>
      </c>
    </row>
    <row r="121" spans="125:125" ht="13.5" hidden="1" customHeight="1" x14ac:dyDescent="0.15">
      <c r="DU121" s="96"/>
    </row>
  </sheetData>
  <sheetProtection algorithmName="SHA-512" hashValue="/W451ACXN04ZYVuM8tUL66tsqr0iYnx1KB02T1ogPmWqmhYc8y9n9iAzAEwpPZdEykgkqmNW1AraxEKbaIBYZA==" saltValue="3GUGnjsZGz7l6wK1Xtaflw==" spinCount="100000" sheet="1" objects="1" scenarios="1"/>
  <phoneticPr fontId="6"/>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sheetData>
  <sheetProtection algorithmName="SHA-512" hashValue="EEgnCo3Pwu3AYSO65WWHrqECeB56MyHrqfvxIzw/gUhJITdIcd3lata+VgDGbHLo51Wi6bAEymMQyp7j6KnTAQ==" saltValue="s4cmZ68DRHWcXI3sSsoD2A==" spinCount="100000" sheet="1" objects="1" scenarios="1"/>
  <phoneticPr fontId="6"/>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15</v>
      </c>
      <c r="F46" s="191" t="s">
        <v>530</v>
      </c>
      <c r="G46" s="195" t="s">
        <v>447</v>
      </c>
      <c r="H46" s="195" t="s">
        <v>531</v>
      </c>
      <c r="I46" s="195" t="s">
        <v>532</v>
      </c>
      <c r="J46" s="200" t="s">
        <v>533</v>
      </c>
    </row>
    <row r="47" spans="2:10" ht="57.75" customHeight="1" x14ac:dyDescent="0.15">
      <c r="B47" s="186"/>
      <c r="C47" s="1057" t="s">
        <v>3</v>
      </c>
      <c r="D47" s="1057"/>
      <c r="E47" s="1058"/>
      <c r="F47" s="192">
        <v>24.02</v>
      </c>
      <c r="G47" s="196">
        <v>22.45</v>
      </c>
      <c r="H47" s="196">
        <v>20.84</v>
      </c>
      <c r="I47" s="196">
        <v>16.75</v>
      </c>
      <c r="J47" s="201">
        <v>11.15</v>
      </c>
    </row>
    <row r="48" spans="2:10" ht="57.75" customHeight="1" x14ac:dyDescent="0.15">
      <c r="B48" s="187"/>
      <c r="C48" s="1059" t="s">
        <v>9</v>
      </c>
      <c r="D48" s="1059"/>
      <c r="E48" s="1060"/>
      <c r="F48" s="193">
        <v>6.84</v>
      </c>
      <c r="G48" s="197">
        <v>6.49</v>
      </c>
      <c r="H48" s="197">
        <v>7.59</v>
      </c>
      <c r="I48" s="197">
        <v>5.98</v>
      </c>
      <c r="J48" s="202">
        <v>9.57</v>
      </c>
    </row>
    <row r="49" spans="2:10" ht="57.75" customHeight="1" x14ac:dyDescent="0.15">
      <c r="B49" s="188"/>
      <c r="C49" s="1061" t="s">
        <v>14</v>
      </c>
      <c r="D49" s="1061"/>
      <c r="E49" s="1062"/>
      <c r="F49" s="194" t="s">
        <v>534</v>
      </c>
      <c r="G49" s="198" t="s">
        <v>223</v>
      </c>
      <c r="H49" s="198">
        <v>1.61</v>
      </c>
      <c r="I49" s="198" t="s">
        <v>535</v>
      </c>
      <c r="J49" s="203" t="s">
        <v>392</v>
      </c>
    </row>
    <row r="50" spans="2:10" ht="13.5" customHeight="1" x14ac:dyDescent="0.15"/>
  </sheetData>
  <sheetProtection algorithmName="SHA-512" hashValue="P/JDD9rlBgoL5VksrxJamB1azJUgjnwSIyehGnpsnmqN8wpm42RReKx9h43DznUv09JC9pGmvwT7yH1zbz8OEA==" saltValue="tafTy430mNZiDQLgo25+aw=="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12</v>
      </c>
      <c r="C33" s="211"/>
      <c r="D33" s="211"/>
      <c r="E33" s="213" t="s">
        <v>15</v>
      </c>
      <c r="F33" s="214" t="s">
        <v>530</v>
      </c>
      <c r="G33" s="219" t="s">
        <v>447</v>
      </c>
      <c r="H33" s="219" t="s">
        <v>531</v>
      </c>
      <c r="I33" s="219" t="s">
        <v>532</v>
      </c>
      <c r="J33" s="223" t="s">
        <v>533</v>
      </c>
      <c r="K33" s="204"/>
      <c r="L33" s="204"/>
      <c r="M33" s="204"/>
      <c r="N33" s="204"/>
      <c r="O33" s="204"/>
      <c r="P33" s="204"/>
    </row>
    <row r="34" spans="1:16" ht="39" customHeight="1" x14ac:dyDescent="0.15">
      <c r="A34" s="204"/>
      <c r="B34" s="206"/>
      <c r="C34" s="1063" t="s">
        <v>452</v>
      </c>
      <c r="D34" s="1063"/>
      <c r="E34" s="1064"/>
      <c r="F34" s="215">
        <v>6.84</v>
      </c>
      <c r="G34" s="220">
        <v>6.48</v>
      </c>
      <c r="H34" s="220">
        <v>7.59</v>
      </c>
      <c r="I34" s="220">
        <v>5.98</v>
      </c>
      <c r="J34" s="224">
        <v>9.56</v>
      </c>
      <c r="K34" s="204"/>
      <c r="L34" s="204"/>
      <c r="M34" s="204"/>
      <c r="N34" s="204"/>
      <c r="O34" s="204"/>
      <c r="P34" s="204"/>
    </row>
    <row r="35" spans="1:16" ht="39" customHeight="1" x14ac:dyDescent="0.15">
      <c r="A35" s="204"/>
      <c r="B35" s="207"/>
      <c r="C35" s="1065" t="s">
        <v>463</v>
      </c>
      <c r="D35" s="1065"/>
      <c r="E35" s="1066"/>
      <c r="F35" s="216">
        <v>4.3899999999999997</v>
      </c>
      <c r="G35" s="221">
        <v>3.97</v>
      </c>
      <c r="H35" s="221">
        <v>4.96</v>
      </c>
      <c r="I35" s="221">
        <v>5.59</v>
      </c>
      <c r="J35" s="225">
        <v>4.83</v>
      </c>
      <c r="K35" s="204"/>
      <c r="L35" s="204"/>
      <c r="M35" s="204"/>
      <c r="N35" s="204"/>
      <c r="O35" s="204"/>
      <c r="P35" s="204"/>
    </row>
    <row r="36" spans="1:16" ht="39" customHeight="1" x14ac:dyDescent="0.15">
      <c r="A36" s="204"/>
      <c r="B36" s="207"/>
      <c r="C36" s="1065" t="s">
        <v>461</v>
      </c>
      <c r="D36" s="1065"/>
      <c r="E36" s="1066"/>
      <c r="F36" s="216">
        <v>3.43</v>
      </c>
      <c r="G36" s="221">
        <v>4.6100000000000003</v>
      </c>
      <c r="H36" s="221">
        <v>3.31</v>
      </c>
      <c r="I36" s="221">
        <v>3.59</v>
      </c>
      <c r="J36" s="225">
        <v>3.96</v>
      </c>
      <c r="K36" s="204"/>
      <c r="L36" s="204"/>
      <c r="M36" s="204"/>
      <c r="N36" s="204"/>
      <c r="O36" s="204"/>
      <c r="P36" s="204"/>
    </row>
    <row r="37" spans="1:16" ht="39" customHeight="1" x14ac:dyDescent="0.15">
      <c r="A37" s="204"/>
      <c r="B37" s="207"/>
      <c r="C37" s="1065" t="s">
        <v>10</v>
      </c>
      <c r="D37" s="1065"/>
      <c r="E37" s="1066"/>
      <c r="F37" s="216">
        <v>2.85</v>
      </c>
      <c r="G37" s="221">
        <v>2.0699999999999998</v>
      </c>
      <c r="H37" s="221">
        <v>1.51</v>
      </c>
      <c r="I37" s="221">
        <v>1.87</v>
      </c>
      <c r="J37" s="225">
        <v>2.04</v>
      </c>
      <c r="K37" s="204"/>
      <c r="L37" s="204"/>
      <c r="M37" s="204"/>
      <c r="N37" s="204"/>
      <c r="O37" s="204"/>
      <c r="P37" s="204"/>
    </row>
    <row r="38" spans="1:16" ht="39" customHeight="1" x14ac:dyDescent="0.15">
      <c r="A38" s="204"/>
      <c r="B38" s="207"/>
      <c r="C38" s="1065" t="s">
        <v>155</v>
      </c>
      <c r="D38" s="1065"/>
      <c r="E38" s="1066"/>
      <c r="F38" s="216" t="s">
        <v>202</v>
      </c>
      <c r="G38" s="221" t="s">
        <v>202</v>
      </c>
      <c r="H38" s="221" t="s">
        <v>202</v>
      </c>
      <c r="I38" s="221">
        <v>0.66</v>
      </c>
      <c r="J38" s="225">
        <v>0.85</v>
      </c>
      <c r="K38" s="204"/>
      <c r="L38" s="204"/>
      <c r="M38" s="204"/>
      <c r="N38" s="204"/>
      <c r="O38" s="204"/>
      <c r="P38" s="204"/>
    </row>
    <row r="39" spans="1:16" ht="39" customHeight="1" x14ac:dyDescent="0.15">
      <c r="A39" s="204"/>
      <c r="B39" s="207"/>
      <c r="C39" s="1065" t="s">
        <v>232</v>
      </c>
      <c r="D39" s="1065"/>
      <c r="E39" s="1066"/>
      <c r="F39" s="216">
        <v>0.01</v>
      </c>
      <c r="G39" s="221">
        <v>0.02</v>
      </c>
      <c r="H39" s="221">
        <v>0.01</v>
      </c>
      <c r="I39" s="221">
        <v>0.01</v>
      </c>
      <c r="J39" s="225">
        <v>0.01</v>
      </c>
      <c r="K39" s="204"/>
      <c r="L39" s="204"/>
      <c r="M39" s="204"/>
      <c r="N39" s="204"/>
      <c r="O39" s="204"/>
      <c r="P39" s="204"/>
    </row>
    <row r="40" spans="1:16" ht="39" customHeight="1" x14ac:dyDescent="0.15">
      <c r="A40" s="204"/>
      <c r="B40" s="207"/>
      <c r="C40" s="1065" t="s">
        <v>462</v>
      </c>
      <c r="D40" s="1065"/>
      <c r="E40" s="1066"/>
      <c r="F40" s="216">
        <v>0</v>
      </c>
      <c r="G40" s="221">
        <v>0</v>
      </c>
      <c r="H40" s="221">
        <v>0</v>
      </c>
      <c r="I40" s="221">
        <v>0</v>
      </c>
      <c r="J40" s="225">
        <v>0</v>
      </c>
      <c r="K40" s="204"/>
      <c r="L40" s="204"/>
      <c r="M40" s="204"/>
      <c r="N40" s="204"/>
      <c r="O40" s="204"/>
      <c r="P40" s="204"/>
    </row>
    <row r="41" spans="1:16" ht="39" customHeight="1" x14ac:dyDescent="0.15">
      <c r="A41" s="204"/>
      <c r="B41" s="207"/>
      <c r="C41" s="1065"/>
      <c r="D41" s="1065"/>
      <c r="E41" s="1066"/>
      <c r="F41" s="216"/>
      <c r="G41" s="221"/>
      <c r="H41" s="221"/>
      <c r="I41" s="221"/>
      <c r="J41" s="225"/>
      <c r="K41" s="204"/>
      <c r="L41" s="204"/>
      <c r="M41" s="204"/>
      <c r="N41" s="204"/>
      <c r="O41" s="204"/>
      <c r="P41" s="204"/>
    </row>
    <row r="42" spans="1:16" ht="39" customHeight="1" x14ac:dyDescent="0.15">
      <c r="A42" s="204"/>
      <c r="B42" s="208"/>
      <c r="C42" s="1065" t="s">
        <v>536</v>
      </c>
      <c r="D42" s="1065"/>
      <c r="E42" s="1066"/>
      <c r="F42" s="216" t="s">
        <v>202</v>
      </c>
      <c r="G42" s="221" t="s">
        <v>202</v>
      </c>
      <c r="H42" s="221" t="s">
        <v>202</v>
      </c>
      <c r="I42" s="221" t="s">
        <v>202</v>
      </c>
      <c r="J42" s="225" t="s">
        <v>202</v>
      </c>
      <c r="K42" s="204"/>
      <c r="L42" s="204"/>
      <c r="M42" s="204"/>
      <c r="N42" s="204"/>
      <c r="O42" s="204"/>
      <c r="P42" s="204"/>
    </row>
    <row r="43" spans="1:16" ht="39" customHeight="1" x14ac:dyDescent="0.15">
      <c r="A43" s="204"/>
      <c r="B43" s="209"/>
      <c r="C43" s="1067" t="s">
        <v>493</v>
      </c>
      <c r="D43" s="1067"/>
      <c r="E43" s="1068"/>
      <c r="F43" s="217">
        <v>0.67</v>
      </c>
      <c r="G43" s="222">
        <v>0.57999999999999996</v>
      </c>
      <c r="H43" s="222">
        <v>1.19</v>
      </c>
      <c r="I43" s="222" t="s">
        <v>202</v>
      </c>
      <c r="J43" s="226" t="s">
        <v>202</v>
      </c>
      <c r="K43" s="204"/>
      <c r="L43" s="204"/>
      <c r="M43" s="204"/>
      <c r="N43" s="204"/>
      <c r="O43" s="204"/>
      <c r="P43" s="204"/>
    </row>
    <row r="44" spans="1:16" ht="39" customHeight="1" x14ac:dyDescent="0.15">
      <c r="A44" s="204"/>
      <c r="B44" s="210" t="s">
        <v>16</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dAVYVTh4ekV7sJHdVWS7p/ETd0Kv/uytOYffIkWjEUsPUXAvMsGystgBvcjf5WgPOKDhZXGQZRK6Vv0R0EeVRA==" saltValue="wkhjfUheeTTDkt9aEws+M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22</v>
      </c>
      <c r="P43" s="104"/>
      <c r="Q43" s="104"/>
      <c r="R43" s="104"/>
      <c r="S43" s="104"/>
      <c r="T43" s="104"/>
      <c r="U43" s="104"/>
    </row>
    <row r="44" spans="1:21" ht="30.75" customHeight="1" x14ac:dyDescent="0.15">
      <c r="A44" s="104"/>
      <c r="B44" s="227" t="s">
        <v>23</v>
      </c>
      <c r="C44" s="233"/>
      <c r="D44" s="233"/>
      <c r="E44" s="241"/>
      <c r="F44" s="241"/>
      <c r="G44" s="241"/>
      <c r="H44" s="241"/>
      <c r="I44" s="241"/>
      <c r="J44" s="244" t="s">
        <v>15</v>
      </c>
      <c r="K44" s="246" t="s">
        <v>530</v>
      </c>
      <c r="L44" s="254" t="s">
        <v>447</v>
      </c>
      <c r="M44" s="254" t="s">
        <v>531</v>
      </c>
      <c r="N44" s="254" t="s">
        <v>532</v>
      </c>
      <c r="O44" s="262" t="s">
        <v>533</v>
      </c>
      <c r="P44" s="104"/>
      <c r="Q44" s="104"/>
      <c r="R44" s="104"/>
      <c r="S44" s="104"/>
      <c r="T44" s="104"/>
      <c r="U44" s="104"/>
    </row>
    <row r="45" spans="1:21" ht="30.75" customHeight="1" x14ac:dyDescent="0.15">
      <c r="A45" s="104"/>
      <c r="B45" s="1089" t="s">
        <v>26</v>
      </c>
      <c r="C45" s="1090"/>
      <c r="D45" s="236"/>
      <c r="E45" s="1069" t="s">
        <v>24</v>
      </c>
      <c r="F45" s="1069"/>
      <c r="G45" s="1069"/>
      <c r="H45" s="1069"/>
      <c r="I45" s="1069"/>
      <c r="J45" s="1070"/>
      <c r="K45" s="247">
        <v>1468</v>
      </c>
      <c r="L45" s="255">
        <v>1713</v>
      </c>
      <c r="M45" s="255">
        <v>1760</v>
      </c>
      <c r="N45" s="255">
        <v>1807</v>
      </c>
      <c r="O45" s="263">
        <v>1854</v>
      </c>
      <c r="P45" s="104"/>
      <c r="Q45" s="104"/>
      <c r="R45" s="104"/>
      <c r="S45" s="104"/>
      <c r="T45" s="104"/>
      <c r="U45" s="104"/>
    </row>
    <row r="46" spans="1:21" ht="30.75" customHeight="1" x14ac:dyDescent="0.15">
      <c r="A46" s="104"/>
      <c r="B46" s="1091"/>
      <c r="C46" s="1092"/>
      <c r="D46" s="237"/>
      <c r="E46" s="1071" t="s">
        <v>28</v>
      </c>
      <c r="F46" s="1071"/>
      <c r="G46" s="1071"/>
      <c r="H46" s="1071"/>
      <c r="I46" s="1071"/>
      <c r="J46" s="1072"/>
      <c r="K46" s="248" t="s">
        <v>202</v>
      </c>
      <c r="L46" s="256" t="s">
        <v>202</v>
      </c>
      <c r="M46" s="256" t="s">
        <v>202</v>
      </c>
      <c r="N46" s="256" t="s">
        <v>202</v>
      </c>
      <c r="O46" s="264" t="s">
        <v>202</v>
      </c>
      <c r="P46" s="104"/>
      <c r="Q46" s="104"/>
      <c r="R46" s="104"/>
      <c r="S46" s="104"/>
      <c r="T46" s="104"/>
      <c r="U46" s="104"/>
    </row>
    <row r="47" spans="1:21" ht="30.75" customHeight="1" x14ac:dyDescent="0.15">
      <c r="A47" s="104"/>
      <c r="B47" s="1091"/>
      <c r="C47" s="1092"/>
      <c r="D47" s="237"/>
      <c r="E47" s="1071" t="s">
        <v>33</v>
      </c>
      <c r="F47" s="1071"/>
      <c r="G47" s="1071"/>
      <c r="H47" s="1071"/>
      <c r="I47" s="1071"/>
      <c r="J47" s="1072"/>
      <c r="K47" s="248" t="s">
        <v>202</v>
      </c>
      <c r="L47" s="256" t="s">
        <v>202</v>
      </c>
      <c r="M47" s="256" t="s">
        <v>202</v>
      </c>
      <c r="N47" s="256" t="s">
        <v>202</v>
      </c>
      <c r="O47" s="264" t="s">
        <v>202</v>
      </c>
      <c r="P47" s="104"/>
      <c r="Q47" s="104"/>
      <c r="R47" s="104"/>
      <c r="S47" s="104"/>
      <c r="T47" s="104"/>
      <c r="U47" s="104"/>
    </row>
    <row r="48" spans="1:21" ht="30.75" customHeight="1" x14ac:dyDescent="0.15">
      <c r="A48" s="104"/>
      <c r="B48" s="1091"/>
      <c r="C48" s="1092"/>
      <c r="D48" s="237"/>
      <c r="E48" s="1071" t="s">
        <v>36</v>
      </c>
      <c r="F48" s="1071"/>
      <c r="G48" s="1071"/>
      <c r="H48" s="1071"/>
      <c r="I48" s="1071"/>
      <c r="J48" s="1072"/>
      <c r="K48" s="248">
        <v>561</v>
      </c>
      <c r="L48" s="256">
        <v>553</v>
      </c>
      <c r="M48" s="256">
        <v>524</v>
      </c>
      <c r="N48" s="256">
        <v>428</v>
      </c>
      <c r="O48" s="264">
        <v>431</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v>47</v>
      </c>
      <c r="L49" s="256">
        <v>66</v>
      </c>
      <c r="M49" s="256">
        <v>59</v>
      </c>
      <c r="N49" s="256">
        <v>58</v>
      </c>
      <c r="O49" s="264">
        <v>63</v>
      </c>
      <c r="P49" s="104"/>
      <c r="Q49" s="104"/>
      <c r="R49" s="104"/>
      <c r="S49" s="104"/>
      <c r="T49" s="104"/>
      <c r="U49" s="104"/>
    </row>
    <row r="50" spans="1:21" ht="30.75" customHeight="1" x14ac:dyDescent="0.15">
      <c r="A50" s="104"/>
      <c r="B50" s="1091"/>
      <c r="C50" s="1092"/>
      <c r="D50" s="237"/>
      <c r="E50" s="1071" t="s">
        <v>41</v>
      </c>
      <c r="F50" s="1071"/>
      <c r="G50" s="1071"/>
      <c r="H50" s="1071"/>
      <c r="I50" s="1071"/>
      <c r="J50" s="1072"/>
      <c r="K50" s="248">
        <v>58</v>
      </c>
      <c r="L50" s="256">
        <v>12</v>
      </c>
      <c r="M50" s="256">
        <v>9</v>
      </c>
      <c r="N50" s="256">
        <v>9</v>
      </c>
      <c r="O50" s="264">
        <v>9</v>
      </c>
      <c r="P50" s="104"/>
      <c r="Q50" s="104"/>
      <c r="R50" s="104"/>
      <c r="S50" s="104"/>
      <c r="T50" s="104"/>
      <c r="U50" s="104"/>
    </row>
    <row r="51" spans="1:21" ht="30.75" customHeight="1" x14ac:dyDescent="0.15">
      <c r="A51" s="104"/>
      <c r="B51" s="1093"/>
      <c r="C51" s="1094"/>
      <c r="D51" s="238"/>
      <c r="E51" s="1071" t="s">
        <v>43</v>
      </c>
      <c r="F51" s="1071"/>
      <c r="G51" s="1071"/>
      <c r="H51" s="1071"/>
      <c r="I51" s="1071"/>
      <c r="J51" s="1072"/>
      <c r="K51" s="248" t="s">
        <v>202</v>
      </c>
      <c r="L51" s="256" t="s">
        <v>202</v>
      </c>
      <c r="M51" s="256" t="s">
        <v>202</v>
      </c>
      <c r="N51" s="256" t="s">
        <v>202</v>
      </c>
      <c r="O51" s="264" t="s">
        <v>202</v>
      </c>
      <c r="P51" s="104"/>
      <c r="Q51" s="104"/>
      <c r="R51" s="104"/>
      <c r="S51" s="104"/>
      <c r="T51" s="104"/>
      <c r="U51" s="104"/>
    </row>
    <row r="52" spans="1:21" ht="30.75" customHeight="1" x14ac:dyDescent="0.15">
      <c r="A52" s="104"/>
      <c r="B52" s="1073" t="s">
        <v>49</v>
      </c>
      <c r="C52" s="1074"/>
      <c r="D52" s="238"/>
      <c r="E52" s="1071" t="s">
        <v>51</v>
      </c>
      <c r="F52" s="1071"/>
      <c r="G52" s="1071"/>
      <c r="H52" s="1071"/>
      <c r="I52" s="1071"/>
      <c r="J52" s="1072"/>
      <c r="K52" s="248">
        <v>1614</v>
      </c>
      <c r="L52" s="256">
        <v>1785</v>
      </c>
      <c r="M52" s="256">
        <v>1807</v>
      </c>
      <c r="N52" s="256">
        <v>1798</v>
      </c>
      <c r="O52" s="264">
        <v>1802</v>
      </c>
      <c r="P52" s="104"/>
      <c r="Q52" s="104"/>
      <c r="R52" s="104"/>
      <c r="S52" s="104"/>
      <c r="T52" s="104"/>
      <c r="U52" s="104"/>
    </row>
    <row r="53" spans="1:21" ht="30.75" customHeight="1" x14ac:dyDescent="0.15">
      <c r="A53" s="104"/>
      <c r="B53" s="1075" t="s">
        <v>53</v>
      </c>
      <c r="C53" s="1076"/>
      <c r="D53" s="239"/>
      <c r="E53" s="1077" t="s">
        <v>56</v>
      </c>
      <c r="F53" s="1077"/>
      <c r="G53" s="1077"/>
      <c r="H53" s="1077"/>
      <c r="I53" s="1077"/>
      <c r="J53" s="1078"/>
      <c r="K53" s="249">
        <v>520</v>
      </c>
      <c r="L53" s="257">
        <v>559</v>
      </c>
      <c r="M53" s="257">
        <v>545</v>
      </c>
      <c r="N53" s="257">
        <v>504</v>
      </c>
      <c r="O53" s="265">
        <v>555</v>
      </c>
      <c r="P53" s="104"/>
      <c r="Q53" s="104"/>
      <c r="R53" s="104"/>
      <c r="S53" s="104"/>
      <c r="T53" s="104"/>
      <c r="U53" s="104"/>
    </row>
    <row r="54" spans="1:21" ht="24" customHeight="1" x14ac:dyDescent="0.15">
      <c r="A54" s="104"/>
      <c r="B54" s="228" t="s">
        <v>58</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537</v>
      </c>
      <c r="P55" s="104"/>
      <c r="Q55" s="104"/>
      <c r="R55" s="104"/>
      <c r="S55" s="104"/>
      <c r="T55" s="104"/>
      <c r="U55" s="104"/>
    </row>
    <row r="56" spans="1:21" ht="31.5" customHeight="1" x14ac:dyDescent="0.15">
      <c r="A56" s="104"/>
      <c r="B56" s="230"/>
      <c r="C56" s="235"/>
      <c r="D56" s="235"/>
      <c r="E56" s="242"/>
      <c r="F56" s="242"/>
      <c r="G56" s="242"/>
      <c r="H56" s="242"/>
      <c r="I56" s="242"/>
      <c r="J56" s="245" t="s">
        <v>15</v>
      </c>
      <c r="K56" s="251" t="s">
        <v>538</v>
      </c>
      <c r="L56" s="258" t="s">
        <v>539</v>
      </c>
      <c r="M56" s="258" t="s">
        <v>540</v>
      </c>
      <c r="N56" s="258" t="s">
        <v>541</v>
      </c>
      <c r="O56" s="267" t="s">
        <v>542</v>
      </c>
      <c r="P56" s="104"/>
      <c r="Q56" s="104"/>
      <c r="R56" s="104"/>
      <c r="S56" s="104"/>
      <c r="T56" s="104"/>
      <c r="U56" s="104"/>
    </row>
    <row r="57" spans="1:21" ht="31.5" customHeight="1" x14ac:dyDescent="0.15">
      <c r="B57" s="1085" t="s">
        <v>50</v>
      </c>
      <c r="C57" s="1086"/>
      <c r="D57" s="1079" t="s">
        <v>65</v>
      </c>
      <c r="E57" s="1080"/>
      <c r="F57" s="1080"/>
      <c r="G57" s="1080"/>
      <c r="H57" s="1080"/>
      <c r="I57" s="1080"/>
      <c r="J57" s="1081"/>
      <c r="K57" s="252"/>
      <c r="L57" s="259"/>
      <c r="M57" s="259"/>
      <c r="N57" s="259"/>
      <c r="O57" s="268"/>
    </row>
    <row r="58" spans="1:21" ht="31.5" customHeight="1" x14ac:dyDescent="0.15">
      <c r="B58" s="1087"/>
      <c r="C58" s="1088"/>
      <c r="D58" s="1082" t="s">
        <v>19</v>
      </c>
      <c r="E58" s="1083"/>
      <c r="F58" s="1083"/>
      <c r="G58" s="1083"/>
      <c r="H58" s="1083"/>
      <c r="I58" s="1083"/>
      <c r="J58" s="1084"/>
      <c r="K58" s="253"/>
      <c r="L58" s="260"/>
      <c r="M58" s="260"/>
      <c r="N58" s="260"/>
      <c r="O58" s="269"/>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42</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MtI1RhZf1qYlOmGWV9xRGV2qJtBddz9myatvTqVDFmwbqAEso1NkRkFAYtPYeXOt5X3Th4RE+2m35kacgpD1cg==" saltValue="Qb5fIgLx846rG4JNgt4be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8" scale="82"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22</v>
      </c>
    </row>
    <row r="40" spans="2:13" ht="27.75" customHeight="1" x14ac:dyDescent="0.15">
      <c r="B40" s="227" t="s">
        <v>23</v>
      </c>
      <c r="C40" s="233"/>
      <c r="D40" s="233"/>
      <c r="E40" s="241"/>
      <c r="F40" s="241"/>
      <c r="G40" s="241"/>
      <c r="H40" s="244" t="s">
        <v>15</v>
      </c>
      <c r="I40" s="246" t="s">
        <v>530</v>
      </c>
      <c r="J40" s="254" t="s">
        <v>447</v>
      </c>
      <c r="K40" s="254" t="s">
        <v>531</v>
      </c>
      <c r="L40" s="254" t="s">
        <v>532</v>
      </c>
      <c r="M40" s="275" t="s">
        <v>533</v>
      </c>
    </row>
    <row r="41" spans="2:13" ht="27.75" customHeight="1" x14ac:dyDescent="0.15">
      <c r="B41" s="1089" t="s">
        <v>38</v>
      </c>
      <c r="C41" s="1090"/>
      <c r="D41" s="236"/>
      <c r="E41" s="1095" t="s">
        <v>66</v>
      </c>
      <c r="F41" s="1095"/>
      <c r="G41" s="1095"/>
      <c r="H41" s="1096"/>
      <c r="I41" s="247">
        <v>19441</v>
      </c>
      <c r="J41" s="255">
        <v>19879</v>
      </c>
      <c r="K41" s="255">
        <v>19396</v>
      </c>
      <c r="L41" s="255">
        <v>18635</v>
      </c>
      <c r="M41" s="263">
        <v>19035</v>
      </c>
    </row>
    <row r="42" spans="2:13" ht="27.75" customHeight="1" x14ac:dyDescent="0.15">
      <c r="B42" s="1091"/>
      <c r="C42" s="1092"/>
      <c r="D42" s="237"/>
      <c r="E42" s="1097" t="s">
        <v>60</v>
      </c>
      <c r="F42" s="1097"/>
      <c r="G42" s="1097"/>
      <c r="H42" s="1098"/>
      <c r="I42" s="248">
        <v>83</v>
      </c>
      <c r="J42" s="256">
        <v>71</v>
      </c>
      <c r="K42" s="256">
        <v>62</v>
      </c>
      <c r="L42" s="256">
        <v>53</v>
      </c>
      <c r="M42" s="264">
        <v>43</v>
      </c>
    </row>
    <row r="43" spans="2:13" ht="27.75" customHeight="1" x14ac:dyDescent="0.15">
      <c r="B43" s="1091"/>
      <c r="C43" s="1092"/>
      <c r="D43" s="237"/>
      <c r="E43" s="1097" t="s">
        <v>68</v>
      </c>
      <c r="F43" s="1097"/>
      <c r="G43" s="1097"/>
      <c r="H43" s="1098"/>
      <c r="I43" s="248">
        <v>6286</v>
      </c>
      <c r="J43" s="256">
        <v>6002</v>
      </c>
      <c r="K43" s="256">
        <v>5850</v>
      </c>
      <c r="L43" s="256">
        <v>5316</v>
      </c>
      <c r="M43" s="264">
        <v>4797</v>
      </c>
    </row>
    <row r="44" spans="2:13" ht="27.75" customHeight="1" x14ac:dyDescent="0.15">
      <c r="B44" s="1091"/>
      <c r="C44" s="1092"/>
      <c r="D44" s="237"/>
      <c r="E44" s="1097" t="s">
        <v>70</v>
      </c>
      <c r="F44" s="1097"/>
      <c r="G44" s="1097"/>
      <c r="H44" s="1098"/>
      <c r="I44" s="248">
        <v>358</v>
      </c>
      <c r="J44" s="256">
        <v>335</v>
      </c>
      <c r="K44" s="256">
        <v>308</v>
      </c>
      <c r="L44" s="256">
        <v>274</v>
      </c>
      <c r="M44" s="264">
        <v>224</v>
      </c>
    </row>
    <row r="45" spans="2:13" ht="27.75" customHeight="1" x14ac:dyDescent="0.15">
      <c r="B45" s="1091"/>
      <c r="C45" s="1092"/>
      <c r="D45" s="237"/>
      <c r="E45" s="1097" t="s">
        <v>72</v>
      </c>
      <c r="F45" s="1097"/>
      <c r="G45" s="1097"/>
      <c r="H45" s="1098"/>
      <c r="I45" s="248">
        <v>1393</v>
      </c>
      <c r="J45" s="256">
        <v>1420</v>
      </c>
      <c r="K45" s="256">
        <v>1398</v>
      </c>
      <c r="L45" s="256">
        <v>1415</v>
      </c>
      <c r="M45" s="264">
        <v>1448</v>
      </c>
    </row>
    <row r="46" spans="2:13" ht="27.75" customHeight="1" x14ac:dyDescent="0.15">
      <c r="B46" s="1091"/>
      <c r="C46" s="1092"/>
      <c r="D46" s="238"/>
      <c r="E46" s="1097" t="s">
        <v>71</v>
      </c>
      <c r="F46" s="1097"/>
      <c r="G46" s="1097"/>
      <c r="H46" s="1098"/>
      <c r="I46" s="248" t="s">
        <v>202</v>
      </c>
      <c r="J46" s="256" t="s">
        <v>202</v>
      </c>
      <c r="K46" s="256" t="s">
        <v>202</v>
      </c>
      <c r="L46" s="256" t="s">
        <v>202</v>
      </c>
      <c r="M46" s="264" t="s">
        <v>202</v>
      </c>
    </row>
    <row r="47" spans="2:13" ht="27.75" customHeight="1" x14ac:dyDescent="0.15">
      <c r="B47" s="1091"/>
      <c r="C47" s="1092"/>
      <c r="D47" s="271"/>
      <c r="E47" s="1099" t="s">
        <v>75</v>
      </c>
      <c r="F47" s="1100"/>
      <c r="G47" s="1100"/>
      <c r="H47" s="1101"/>
      <c r="I47" s="248" t="s">
        <v>202</v>
      </c>
      <c r="J47" s="256" t="s">
        <v>202</v>
      </c>
      <c r="K47" s="256" t="s">
        <v>202</v>
      </c>
      <c r="L47" s="256" t="s">
        <v>202</v>
      </c>
      <c r="M47" s="264" t="s">
        <v>202</v>
      </c>
    </row>
    <row r="48" spans="2:13" ht="27.75" customHeight="1" x14ac:dyDescent="0.15">
      <c r="B48" s="1091"/>
      <c r="C48" s="1092"/>
      <c r="D48" s="237"/>
      <c r="E48" s="1097" t="s">
        <v>82</v>
      </c>
      <c r="F48" s="1097"/>
      <c r="G48" s="1097"/>
      <c r="H48" s="1098"/>
      <c r="I48" s="248" t="s">
        <v>202</v>
      </c>
      <c r="J48" s="256" t="s">
        <v>202</v>
      </c>
      <c r="K48" s="256" t="s">
        <v>202</v>
      </c>
      <c r="L48" s="256" t="s">
        <v>202</v>
      </c>
      <c r="M48" s="264" t="s">
        <v>202</v>
      </c>
    </row>
    <row r="49" spans="2:13" ht="27.75" customHeight="1" x14ac:dyDescent="0.15">
      <c r="B49" s="1093"/>
      <c r="C49" s="1094"/>
      <c r="D49" s="237"/>
      <c r="E49" s="1097" t="s">
        <v>87</v>
      </c>
      <c r="F49" s="1097"/>
      <c r="G49" s="1097"/>
      <c r="H49" s="1098"/>
      <c r="I49" s="248" t="s">
        <v>202</v>
      </c>
      <c r="J49" s="256" t="s">
        <v>202</v>
      </c>
      <c r="K49" s="256" t="s">
        <v>202</v>
      </c>
      <c r="L49" s="256" t="s">
        <v>202</v>
      </c>
      <c r="M49" s="264" t="s">
        <v>202</v>
      </c>
    </row>
    <row r="50" spans="2:13" ht="27.75" customHeight="1" x14ac:dyDescent="0.15">
      <c r="B50" s="1104" t="s">
        <v>89</v>
      </c>
      <c r="C50" s="1105"/>
      <c r="D50" s="272"/>
      <c r="E50" s="1097" t="s">
        <v>90</v>
      </c>
      <c r="F50" s="1097"/>
      <c r="G50" s="1097"/>
      <c r="H50" s="1098"/>
      <c r="I50" s="248">
        <v>2776</v>
      </c>
      <c r="J50" s="256">
        <v>2562</v>
      </c>
      <c r="K50" s="256">
        <v>2575</v>
      </c>
      <c r="L50" s="256">
        <v>2208</v>
      </c>
      <c r="M50" s="264">
        <v>1777</v>
      </c>
    </row>
    <row r="51" spans="2:13" ht="27.75" customHeight="1" x14ac:dyDescent="0.15">
      <c r="B51" s="1091"/>
      <c r="C51" s="1092"/>
      <c r="D51" s="237"/>
      <c r="E51" s="1097" t="s">
        <v>92</v>
      </c>
      <c r="F51" s="1097"/>
      <c r="G51" s="1097"/>
      <c r="H51" s="1098"/>
      <c r="I51" s="248">
        <v>60</v>
      </c>
      <c r="J51" s="256">
        <v>94</v>
      </c>
      <c r="K51" s="256">
        <v>78</v>
      </c>
      <c r="L51" s="256">
        <v>68</v>
      </c>
      <c r="M51" s="264">
        <v>59</v>
      </c>
    </row>
    <row r="52" spans="2:13" ht="27.75" customHeight="1" x14ac:dyDescent="0.15">
      <c r="B52" s="1093"/>
      <c r="C52" s="1094"/>
      <c r="D52" s="237"/>
      <c r="E52" s="1097" t="s">
        <v>48</v>
      </c>
      <c r="F52" s="1097"/>
      <c r="G52" s="1097"/>
      <c r="H52" s="1098"/>
      <c r="I52" s="248">
        <v>20184</v>
      </c>
      <c r="J52" s="256">
        <v>20268</v>
      </c>
      <c r="K52" s="256">
        <v>19839</v>
      </c>
      <c r="L52" s="256">
        <v>18837</v>
      </c>
      <c r="M52" s="264">
        <v>18481</v>
      </c>
    </row>
    <row r="53" spans="2:13" ht="27.75" customHeight="1" x14ac:dyDescent="0.15">
      <c r="B53" s="1075" t="s">
        <v>53</v>
      </c>
      <c r="C53" s="1076"/>
      <c r="D53" s="239"/>
      <c r="E53" s="1102" t="s">
        <v>96</v>
      </c>
      <c r="F53" s="1102"/>
      <c r="G53" s="1102"/>
      <c r="H53" s="1103"/>
      <c r="I53" s="249">
        <v>4541</v>
      </c>
      <c r="J53" s="257">
        <v>4782</v>
      </c>
      <c r="K53" s="257">
        <v>4521</v>
      </c>
      <c r="L53" s="257">
        <v>4579</v>
      </c>
      <c r="M53" s="265">
        <v>5229</v>
      </c>
    </row>
    <row r="54" spans="2:13" ht="27.75" customHeight="1" x14ac:dyDescent="0.15">
      <c r="B54" s="270" t="s">
        <v>78</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0HDDyLFQu8sA9biMEda8hBAcN4at7Fi75wIJFsnl9GkLU0Fc2PgtG4xaJleUh0/Z6KuJ5X5Erv2tQSTKWxRHkw==" saltValue="P/HFKxfIP2Kszfdhtz+BX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94</v>
      </c>
    </row>
    <row r="54" spans="2:8" ht="29.25" customHeight="1" x14ac:dyDescent="0.2">
      <c r="B54" s="276" t="s">
        <v>5</v>
      </c>
      <c r="C54" s="282"/>
      <c r="D54" s="282"/>
      <c r="E54" s="283" t="s">
        <v>15</v>
      </c>
      <c r="F54" s="284" t="s">
        <v>531</v>
      </c>
      <c r="G54" s="284" t="s">
        <v>532</v>
      </c>
      <c r="H54" s="292" t="s">
        <v>533</v>
      </c>
    </row>
    <row r="55" spans="2:8" ht="52.5" customHeight="1" x14ac:dyDescent="0.15">
      <c r="B55" s="277"/>
      <c r="C55" s="1106" t="s">
        <v>100</v>
      </c>
      <c r="D55" s="1106"/>
      <c r="E55" s="1107"/>
      <c r="F55" s="285">
        <v>1985</v>
      </c>
      <c r="G55" s="285">
        <v>1578</v>
      </c>
      <c r="H55" s="293">
        <v>1082</v>
      </c>
    </row>
    <row r="56" spans="2:8" ht="52.5" customHeight="1" x14ac:dyDescent="0.15">
      <c r="B56" s="278"/>
      <c r="C56" s="1108" t="s">
        <v>103</v>
      </c>
      <c r="D56" s="1108"/>
      <c r="E56" s="1109"/>
      <c r="F56" s="286">
        <v>0</v>
      </c>
      <c r="G56" s="286">
        <v>0</v>
      </c>
      <c r="H56" s="294">
        <v>0</v>
      </c>
    </row>
    <row r="57" spans="2:8" ht="53.25" customHeight="1" x14ac:dyDescent="0.15">
      <c r="B57" s="278"/>
      <c r="C57" s="1110" t="s">
        <v>62</v>
      </c>
      <c r="D57" s="1110"/>
      <c r="E57" s="1111"/>
      <c r="F57" s="287">
        <v>1247</v>
      </c>
      <c r="G57" s="287">
        <v>1078</v>
      </c>
      <c r="H57" s="295">
        <v>957</v>
      </c>
    </row>
    <row r="58" spans="2:8" ht="45.75" customHeight="1" x14ac:dyDescent="0.15">
      <c r="B58" s="279"/>
      <c r="C58" s="1112" t="s">
        <v>548</v>
      </c>
      <c r="D58" s="1113"/>
      <c r="E58" s="1114"/>
      <c r="F58" s="288">
        <v>1191</v>
      </c>
      <c r="G58" s="288">
        <v>1011</v>
      </c>
      <c r="H58" s="296">
        <v>846</v>
      </c>
    </row>
    <row r="59" spans="2:8" ht="45.75" customHeight="1" x14ac:dyDescent="0.15">
      <c r="B59" s="279"/>
      <c r="C59" s="1112" t="s">
        <v>550</v>
      </c>
      <c r="D59" s="1113"/>
      <c r="E59" s="1114"/>
      <c r="F59" s="288">
        <v>56</v>
      </c>
      <c r="G59" s="288">
        <v>66</v>
      </c>
      <c r="H59" s="296">
        <v>93</v>
      </c>
    </row>
    <row r="60" spans="2:8" ht="45.75" customHeight="1" x14ac:dyDescent="0.15">
      <c r="B60" s="279"/>
      <c r="C60" s="1112" t="s">
        <v>207</v>
      </c>
      <c r="D60" s="1113"/>
      <c r="E60" s="1114"/>
      <c r="F60" s="288"/>
      <c r="G60" s="288"/>
      <c r="H60" s="296">
        <v>14</v>
      </c>
    </row>
    <row r="61" spans="2:8" ht="45.75" customHeight="1" x14ac:dyDescent="0.15">
      <c r="B61" s="279"/>
      <c r="C61" s="1112" t="s">
        <v>551</v>
      </c>
      <c r="D61" s="1113"/>
      <c r="E61" s="1114"/>
      <c r="F61" s="288"/>
      <c r="G61" s="288">
        <v>1</v>
      </c>
      <c r="H61" s="296">
        <v>4</v>
      </c>
    </row>
    <row r="62" spans="2:8" ht="45.75" customHeight="1" x14ac:dyDescent="0.15">
      <c r="B62" s="280"/>
      <c r="C62" s="1115"/>
      <c r="D62" s="1116"/>
      <c r="E62" s="1117"/>
      <c r="F62" s="289"/>
      <c r="G62" s="289"/>
      <c r="H62" s="297"/>
    </row>
    <row r="63" spans="2:8" ht="52.5" customHeight="1" x14ac:dyDescent="0.15">
      <c r="B63" s="281"/>
      <c r="C63" s="1118" t="s">
        <v>107</v>
      </c>
      <c r="D63" s="1118"/>
      <c r="E63" s="1119"/>
      <c r="F63" s="290">
        <v>3232</v>
      </c>
      <c r="G63" s="290">
        <v>2656</v>
      </c>
      <c r="H63" s="298">
        <v>2039</v>
      </c>
    </row>
    <row r="64" spans="2:8" ht="15" customHeight="1" x14ac:dyDescent="0.15"/>
  </sheetData>
  <sheetProtection algorithmName="SHA-512" hashValue="Izndw2uTLBY+WCEcHV77PW/YeaNvJrZdy9gcmMnzm2wazJjtwQOCRt5XKBdJ/wCDkDiQ5xOiX8cgq0U8hR93OQ==" saltValue="FFIh7XW6YBj7Vi60kBXtN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00"/>
      <c r="B1" s="302"/>
      <c r="DD1" s="109"/>
      <c r="DE1" s="109"/>
    </row>
    <row r="2" spans="1:143" ht="25.5" customHeight="1" x14ac:dyDescent="0.15">
      <c r="A2" s="301"/>
      <c r="C2" s="301"/>
      <c r="O2" s="301"/>
      <c r="P2" s="301"/>
      <c r="Q2" s="301"/>
      <c r="R2" s="301"/>
      <c r="S2" s="301"/>
      <c r="T2" s="301"/>
      <c r="U2" s="301"/>
      <c r="V2" s="301"/>
      <c r="W2" s="301"/>
      <c r="X2" s="301"/>
      <c r="Y2" s="301"/>
      <c r="Z2" s="301"/>
      <c r="AA2" s="301"/>
      <c r="AB2" s="301"/>
      <c r="AC2" s="301"/>
      <c r="AD2" s="301"/>
      <c r="AE2" s="301"/>
      <c r="AF2" s="301"/>
      <c r="AG2" s="301"/>
      <c r="AH2" s="301"/>
      <c r="AI2" s="301"/>
      <c r="AU2" s="301"/>
      <c r="BG2" s="301"/>
      <c r="BS2" s="301"/>
      <c r="CE2" s="301"/>
      <c r="CQ2" s="301"/>
      <c r="DD2" s="109"/>
      <c r="DE2" s="109"/>
    </row>
    <row r="3" spans="1:143" ht="25.5" customHeight="1" x14ac:dyDescent="0.15">
      <c r="A3" s="301"/>
      <c r="C3" s="301"/>
      <c r="O3" s="301"/>
      <c r="P3" s="301"/>
      <c r="Q3" s="301"/>
      <c r="R3" s="301"/>
      <c r="S3" s="301"/>
      <c r="T3" s="301"/>
      <c r="U3" s="301"/>
      <c r="V3" s="301"/>
      <c r="W3" s="301"/>
      <c r="X3" s="301"/>
      <c r="Y3" s="301"/>
      <c r="Z3" s="301"/>
      <c r="AA3" s="301"/>
      <c r="AB3" s="301"/>
      <c r="AC3" s="301"/>
      <c r="AD3" s="301"/>
      <c r="AE3" s="301"/>
      <c r="AF3" s="301"/>
      <c r="AG3" s="301"/>
      <c r="AH3" s="301"/>
      <c r="AI3" s="301"/>
      <c r="AU3" s="301"/>
      <c r="BG3" s="301"/>
      <c r="BS3" s="301"/>
      <c r="CE3" s="301"/>
      <c r="CQ3" s="301"/>
      <c r="DD3" s="109"/>
      <c r="DE3" s="109"/>
    </row>
    <row r="4" spans="1:143" s="96" customFormat="1" x14ac:dyDescent="0.15">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23"/>
      <c r="DE4" s="323"/>
      <c r="DF4" s="95"/>
      <c r="DG4" s="95"/>
      <c r="DH4" s="95"/>
      <c r="DI4" s="95"/>
      <c r="DJ4" s="95"/>
      <c r="DK4" s="95"/>
      <c r="DL4" s="95"/>
      <c r="DM4" s="95"/>
      <c r="DN4" s="95"/>
      <c r="DO4" s="95"/>
      <c r="DP4" s="95"/>
      <c r="DQ4" s="95"/>
      <c r="DR4" s="95"/>
      <c r="DS4" s="95"/>
      <c r="DT4" s="95"/>
      <c r="DU4" s="95"/>
      <c r="DV4" s="95"/>
      <c r="DW4" s="95"/>
    </row>
    <row r="5" spans="1:143" s="96" customForma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23"/>
      <c r="DE5" s="323"/>
      <c r="DF5" s="95"/>
      <c r="DG5" s="95"/>
      <c r="DH5" s="95"/>
      <c r="DI5" s="95"/>
      <c r="DJ5" s="95"/>
      <c r="DK5" s="95"/>
      <c r="DL5" s="95"/>
      <c r="DM5" s="95"/>
      <c r="DN5" s="95"/>
      <c r="DO5" s="95"/>
      <c r="DP5" s="95"/>
      <c r="DQ5" s="95"/>
      <c r="DR5" s="95"/>
      <c r="DS5" s="95"/>
      <c r="DT5" s="95"/>
      <c r="DU5" s="95"/>
      <c r="DV5" s="95"/>
      <c r="DW5" s="95"/>
    </row>
    <row r="6" spans="1:143" s="96" customFormat="1" x14ac:dyDescent="0.15">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23"/>
      <c r="DE6" s="323"/>
      <c r="DF6" s="95"/>
      <c r="DG6" s="95"/>
      <c r="DH6" s="95"/>
      <c r="DI6" s="95"/>
      <c r="DJ6" s="95"/>
      <c r="DK6" s="95"/>
      <c r="DL6" s="95"/>
      <c r="DM6" s="95"/>
      <c r="DN6" s="95"/>
      <c r="DO6" s="95"/>
      <c r="DP6" s="95"/>
      <c r="DQ6" s="95"/>
      <c r="DR6" s="95"/>
      <c r="DS6" s="95"/>
      <c r="DT6" s="95"/>
      <c r="DU6" s="95"/>
      <c r="DV6" s="95"/>
      <c r="DW6" s="95"/>
    </row>
    <row r="7" spans="1:143" s="96" customFormat="1" x14ac:dyDescent="0.15">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23"/>
      <c r="DE7" s="323"/>
      <c r="DF7" s="95"/>
      <c r="DG7" s="95"/>
      <c r="DH7" s="95"/>
      <c r="DI7" s="95"/>
      <c r="DJ7" s="95"/>
      <c r="DK7" s="95"/>
      <c r="DL7" s="95"/>
      <c r="DM7" s="95"/>
      <c r="DN7" s="95"/>
      <c r="DO7" s="95"/>
      <c r="DP7" s="95"/>
      <c r="DQ7" s="95"/>
      <c r="DR7" s="95"/>
      <c r="DS7" s="95"/>
      <c r="DT7" s="95"/>
      <c r="DU7" s="95"/>
      <c r="DV7" s="95"/>
      <c r="DW7" s="95"/>
    </row>
    <row r="8" spans="1:143" s="96" customFormat="1" x14ac:dyDescent="0.15">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23"/>
      <c r="DE8" s="323"/>
      <c r="DF8" s="95"/>
      <c r="DG8" s="95"/>
      <c r="DH8" s="95"/>
      <c r="DI8" s="95"/>
      <c r="DJ8" s="95"/>
      <c r="DK8" s="95"/>
      <c r="DL8" s="95"/>
      <c r="DM8" s="95"/>
      <c r="DN8" s="95"/>
      <c r="DO8" s="95"/>
      <c r="DP8" s="95"/>
      <c r="DQ8" s="95"/>
      <c r="DR8" s="95"/>
      <c r="DS8" s="95"/>
      <c r="DT8" s="95"/>
      <c r="DU8" s="95"/>
      <c r="DV8" s="95"/>
      <c r="DW8" s="95"/>
    </row>
    <row r="9" spans="1:143" s="96" customForma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23"/>
      <c r="DE9" s="323"/>
      <c r="DF9" s="95"/>
      <c r="DG9" s="95"/>
      <c r="DH9" s="95"/>
      <c r="DI9" s="95"/>
      <c r="DJ9" s="95"/>
      <c r="DK9" s="95"/>
      <c r="DL9" s="95"/>
      <c r="DM9" s="95"/>
      <c r="DN9" s="95"/>
      <c r="DO9" s="95"/>
      <c r="DP9" s="95"/>
      <c r="DQ9" s="95"/>
      <c r="DR9" s="95"/>
      <c r="DS9" s="95"/>
      <c r="DT9" s="95"/>
      <c r="DU9" s="95"/>
      <c r="DV9" s="95"/>
      <c r="DW9" s="95"/>
    </row>
    <row r="10" spans="1:143" s="96" customForma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23"/>
      <c r="DE10" s="323"/>
      <c r="DF10" s="95"/>
      <c r="DG10" s="95"/>
      <c r="DH10" s="95"/>
      <c r="DI10" s="95"/>
      <c r="DJ10" s="95"/>
      <c r="DK10" s="95"/>
      <c r="DL10" s="95"/>
      <c r="DM10" s="95"/>
      <c r="DN10" s="95"/>
      <c r="DO10" s="95"/>
      <c r="DP10" s="95"/>
      <c r="DQ10" s="95"/>
      <c r="DR10" s="95"/>
      <c r="DS10" s="95"/>
      <c r="DT10" s="95"/>
      <c r="DU10" s="95"/>
      <c r="DV10" s="95"/>
      <c r="DW10" s="95"/>
      <c r="EM10" s="96" t="s">
        <v>29</v>
      </c>
    </row>
    <row r="11" spans="1:143" s="96" customFormat="1" x14ac:dyDescent="0.15">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23"/>
      <c r="DE11" s="323"/>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23"/>
      <c r="DE12" s="323"/>
      <c r="DF12" s="95"/>
      <c r="DG12" s="95"/>
      <c r="DH12" s="95"/>
      <c r="DI12" s="95"/>
      <c r="DJ12" s="95"/>
      <c r="DK12" s="95"/>
      <c r="DL12" s="95"/>
      <c r="DM12" s="95"/>
      <c r="DN12" s="95"/>
      <c r="DO12" s="95"/>
      <c r="DP12" s="95"/>
      <c r="DQ12" s="95"/>
      <c r="DR12" s="95"/>
      <c r="DS12" s="95"/>
      <c r="DT12" s="95"/>
      <c r="DU12" s="95"/>
      <c r="DV12" s="95"/>
      <c r="DW12" s="95"/>
      <c r="EM12" s="96" t="s">
        <v>29</v>
      </c>
    </row>
    <row r="13" spans="1:143" s="96" customFormat="1" x14ac:dyDescent="0.15">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23"/>
      <c r="DE13" s="323"/>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23"/>
      <c r="DE14" s="323"/>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23"/>
      <c r="DE15" s="323"/>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23"/>
      <c r="DE16" s="323"/>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23"/>
      <c r="DE17" s="323"/>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23"/>
      <c r="DE18" s="323"/>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03"/>
      <c r="C21" s="105"/>
      <c r="D21" s="105"/>
      <c r="E21" s="105"/>
      <c r="F21" s="105"/>
      <c r="G21" s="105"/>
      <c r="H21" s="105"/>
      <c r="I21" s="105"/>
      <c r="J21" s="105"/>
      <c r="K21" s="105"/>
      <c r="L21" s="105"/>
      <c r="M21" s="105"/>
      <c r="N21" s="321"/>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21"/>
      <c r="AU21" s="105"/>
      <c r="AV21" s="105"/>
      <c r="AW21" s="105"/>
      <c r="AX21" s="105"/>
      <c r="AY21" s="105"/>
      <c r="AZ21" s="105"/>
      <c r="BA21" s="105"/>
      <c r="BB21" s="105"/>
      <c r="BC21" s="105"/>
      <c r="BD21" s="105"/>
      <c r="BE21" s="105"/>
      <c r="BF21" s="321"/>
      <c r="BG21" s="105"/>
      <c r="BH21" s="105"/>
      <c r="BI21" s="105"/>
      <c r="BJ21" s="105"/>
      <c r="BK21" s="105"/>
      <c r="BL21" s="105"/>
      <c r="BM21" s="105"/>
      <c r="BN21" s="105"/>
      <c r="BO21" s="105"/>
      <c r="BP21" s="105"/>
      <c r="BQ21" s="105"/>
      <c r="BR21" s="321"/>
      <c r="BS21" s="105"/>
      <c r="BT21" s="105"/>
      <c r="BU21" s="105"/>
      <c r="BV21" s="105"/>
      <c r="BW21" s="105"/>
      <c r="BX21" s="105"/>
      <c r="BY21" s="105"/>
      <c r="BZ21" s="105"/>
      <c r="CA21" s="105"/>
      <c r="CB21" s="105"/>
      <c r="CC21" s="105"/>
      <c r="CD21" s="321"/>
      <c r="CE21" s="105"/>
      <c r="CF21" s="105"/>
      <c r="CG21" s="105"/>
      <c r="CH21" s="105"/>
      <c r="CI21" s="105"/>
      <c r="CJ21" s="105"/>
      <c r="CK21" s="105"/>
      <c r="CL21" s="105"/>
      <c r="CM21" s="105"/>
      <c r="CN21" s="105"/>
      <c r="CO21" s="105"/>
      <c r="CP21" s="321"/>
      <c r="CQ21" s="105"/>
      <c r="CR21" s="105"/>
      <c r="CS21" s="105"/>
      <c r="CT21" s="105"/>
      <c r="CU21" s="105"/>
      <c r="CV21" s="105"/>
      <c r="CW21" s="105"/>
      <c r="CX21" s="105"/>
      <c r="CY21" s="105"/>
      <c r="CZ21" s="105"/>
      <c r="DA21" s="105"/>
      <c r="DB21" s="321"/>
      <c r="DC21" s="105"/>
      <c r="DD21" s="179"/>
      <c r="DE21" s="109"/>
      <c r="MM21" s="326"/>
    </row>
    <row r="22" spans="1:351" ht="17.25" x14ac:dyDescent="0.15">
      <c r="B22" s="98"/>
      <c r="MM22" s="326"/>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04"/>
      <c r="DD40" s="304"/>
      <c r="DE40" s="109"/>
    </row>
    <row r="41" spans="2:109" ht="17.25" x14ac:dyDescent="0.15">
      <c r="B41" s="100" t="s">
        <v>552</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08"/>
      <c r="I42" s="299"/>
      <c r="J42" s="299"/>
      <c r="K42" s="299"/>
      <c r="AM42" s="308"/>
      <c r="AN42" s="308" t="s">
        <v>553</v>
      </c>
      <c r="AP42" s="299"/>
      <c r="AQ42" s="299"/>
      <c r="AR42" s="299"/>
      <c r="AY42" s="308"/>
      <c r="BA42" s="299"/>
      <c r="BB42" s="299"/>
      <c r="BC42" s="299"/>
      <c r="BK42" s="308"/>
      <c r="BM42" s="299"/>
      <c r="BN42" s="299"/>
      <c r="BO42" s="299"/>
      <c r="BW42" s="308"/>
      <c r="BY42" s="299"/>
      <c r="BZ42" s="299"/>
      <c r="CA42" s="299"/>
      <c r="CI42" s="308"/>
      <c r="CK42" s="299"/>
      <c r="CL42" s="299"/>
      <c r="CM42" s="299"/>
      <c r="CU42" s="308"/>
      <c r="CW42" s="299"/>
      <c r="CX42" s="299"/>
      <c r="CY42" s="299"/>
    </row>
    <row r="43" spans="2:109" ht="13.5" customHeight="1" x14ac:dyDescent="0.15">
      <c r="B43" s="98"/>
      <c r="AN43" s="1123" t="s">
        <v>549</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10"/>
      <c r="I48" s="310"/>
      <c r="J48" s="310"/>
      <c r="AN48" s="310"/>
      <c r="AO48" s="310"/>
      <c r="AP48" s="310"/>
      <c r="AZ48" s="310"/>
      <c r="BA48" s="310"/>
      <c r="BB48" s="310"/>
      <c r="BL48" s="310"/>
      <c r="BM48" s="310"/>
      <c r="BN48" s="310"/>
      <c r="BX48" s="310"/>
      <c r="BY48" s="310"/>
      <c r="BZ48" s="310"/>
      <c r="CJ48" s="310"/>
      <c r="CK48" s="310"/>
      <c r="CL48" s="310"/>
      <c r="CV48" s="310"/>
      <c r="CW48" s="310"/>
      <c r="CX48" s="310"/>
    </row>
    <row r="49" spans="1:109" x14ac:dyDescent="0.15">
      <c r="B49" s="98"/>
      <c r="AN49" s="51" t="s">
        <v>171</v>
      </c>
    </row>
    <row r="50" spans="1:109" x14ac:dyDescent="0.15">
      <c r="B50" s="98"/>
      <c r="G50" s="1120"/>
      <c r="H50" s="1120"/>
      <c r="I50" s="1120"/>
      <c r="J50" s="1120"/>
      <c r="K50" s="314"/>
      <c r="L50" s="314"/>
      <c r="M50" s="319"/>
      <c r="N50" s="319"/>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530</v>
      </c>
      <c r="BQ50" s="1122"/>
      <c r="BR50" s="1122"/>
      <c r="BS50" s="1122"/>
      <c r="BT50" s="1122"/>
      <c r="BU50" s="1122"/>
      <c r="BV50" s="1122"/>
      <c r="BW50" s="1122"/>
      <c r="BX50" s="1122" t="s">
        <v>447</v>
      </c>
      <c r="BY50" s="1122"/>
      <c r="BZ50" s="1122"/>
      <c r="CA50" s="1122"/>
      <c r="CB50" s="1122"/>
      <c r="CC50" s="1122"/>
      <c r="CD50" s="1122"/>
      <c r="CE50" s="1122"/>
      <c r="CF50" s="1122" t="s">
        <v>531</v>
      </c>
      <c r="CG50" s="1122"/>
      <c r="CH50" s="1122"/>
      <c r="CI50" s="1122"/>
      <c r="CJ50" s="1122"/>
      <c r="CK50" s="1122"/>
      <c r="CL50" s="1122"/>
      <c r="CM50" s="1122"/>
      <c r="CN50" s="1122" t="s">
        <v>532</v>
      </c>
      <c r="CO50" s="1122"/>
      <c r="CP50" s="1122"/>
      <c r="CQ50" s="1122"/>
      <c r="CR50" s="1122"/>
      <c r="CS50" s="1122"/>
      <c r="CT50" s="1122"/>
      <c r="CU50" s="1122"/>
      <c r="CV50" s="1122" t="s">
        <v>533</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10"/>
      <c r="AN51" s="1135" t="s">
        <v>554</v>
      </c>
      <c r="AO51" s="1135"/>
      <c r="AP51" s="1135"/>
      <c r="AQ51" s="1135"/>
      <c r="AR51" s="1135"/>
      <c r="AS51" s="1135"/>
      <c r="AT51" s="1135"/>
      <c r="AU51" s="1135"/>
      <c r="AV51" s="1135"/>
      <c r="AW51" s="1135"/>
      <c r="AX51" s="1135"/>
      <c r="AY51" s="1135"/>
      <c r="AZ51" s="1135"/>
      <c r="BA51" s="1135"/>
      <c r="BB51" s="1135" t="s">
        <v>555</v>
      </c>
      <c r="BC51" s="1135"/>
      <c r="BD51" s="1135"/>
      <c r="BE51" s="1135"/>
      <c r="BF51" s="1135"/>
      <c r="BG51" s="1135"/>
      <c r="BH51" s="1135"/>
      <c r="BI51" s="1135"/>
      <c r="BJ51" s="1135"/>
      <c r="BK51" s="1135"/>
      <c r="BL51" s="1135"/>
      <c r="BM51" s="1135"/>
      <c r="BN51" s="1135"/>
      <c r="BO51" s="1135"/>
      <c r="BP51" s="1136">
        <v>56.9</v>
      </c>
      <c r="BQ51" s="1136"/>
      <c r="BR51" s="1136"/>
      <c r="BS51" s="1136"/>
      <c r="BT51" s="1136"/>
      <c r="BU51" s="1136"/>
      <c r="BV51" s="1136"/>
      <c r="BW51" s="1136"/>
      <c r="BX51" s="1136">
        <v>61.1</v>
      </c>
      <c r="BY51" s="1136"/>
      <c r="BZ51" s="1136"/>
      <c r="CA51" s="1136"/>
      <c r="CB51" s="1136"/>
      <c r="CC51" s="1136"/>
      <c r="CD51" s="1136"/>
      <c r="CE51" s="1136"/>
      <c r="CF51" s="1136">
        <v>58.4</v>
      </c>
      <c r="CG51" s="1136"/>
      <c r="CH51" s="1136"/>
      <c r="CI51" s="1136"/>
      <c r="CJ51" s="1136"/>
      <c r="CK51" s="1136"/>
      <c r="CL51" s="1136"/>
      <c r="CM51" s="1136"/>
      <c r="CN51" s="1136">
        <v>60</v>
      </c>
      <c r="CO51" s="1136"/>
      <c r="CP51" s="1136"/>
      <c r="CQ51" s="1136"/>
      <c r="CR51" s="1136"/>
      <c r="CS51" s="1136"/>
      <c r="CT51" s="1136"/>
      <c r="CU51" s="1136"/>
      <c r="CV51" s="1136">
        <v>66</v>
      </c>
      <c r="CW51" s="1136"/>
      <c r="CX51" s="1136"/>
      <c r="CY51" s="1136"/>
      <c r="CZ51" s="1136"/>
      <c r="DA51" s="1136"/>
      <c r="DB51" s="1136"/>
      <c r="DC51" s="1136"/>
    </row>
    <row r="52" spans="1:109" x14ac:dyDescent="0.15">
      <c r="B52" s="98"/>
      <c r="G52" s="1132"/>
      <c r="H52" s="1132"/>
      <c r="I52" s="1133"/>
      <c r="J52" s="1133"/>
      <c r="K52" s="1134"/>
      <c r="L52" s="1134"/>
      <c r="M52" s="1134"/>
      <c r="N52" s="1134"/>
      <c r="AM52" s="310"/>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299"/>
      <c r="B53" s="98"/>
      <c r="G53" s="1132"/>
      <c r="H53" s="1132"/>
      <c r="I53" s="1120"/>
      <c r="J53" s="1120"/>
      <c r="K53" s="1134"/>
      <c r="L53" s="1134"/>
      <c r="M53" s="1134"/>
      <c r="N53" s="1134"/>
      <c r="AM53" s="310"/>
      <c r="AN53" s="1135"/>
      <c r="AO53" s="1135"/>
      <c r="AP53" s="1135"/>
      <c r="AQ53" s="1135"/>
      <c r="AR53" s="1135"/>
      <c r="AS53" s="1135"/>
      <c r="AT53" s="1135"/>
      <c r="AU53" s="1135"/>
      <c r="AV53" s="1135"/>
      <c r="AW53" s="1135"/>
      <c r="AX53" s="1135"/>
      <c r="AY53" s="1135"/>
      <c r="AZ53" s="1135"/>
      <c r="BA53" s="1135"/>
      <c r="BB53" s="1135" t="s">
        <v>146</v>
      </c>
      <c r="BC53" s="1135"/>
      <c r="BD53" s="1135"/>
      <c r="BE53" s="1135"/>
      <c r="BF53" s="1135"/>
      <c r="BG53" s="1135"/>
      <c r="BH53" s="1135"/>
      <c r="BI53" s="1135"/>
      <c r="BJ53" s="1135"/>
      <c r="BK53" s="1135"/>
      <c r="BL53" s="1135"/>
      <c r="BM53" s="1135"/>
      <c r="BN53" s="1135"/>
      <c r="BO53" s="1135"/>
      <c r="BP53" s="1136">
        <v>56</v>
      </c>
      <c r="BQ53" s="1136"/>
      <c r="BR53" s="1136"/>
      <c r="BS53" s="1136"/>
      <c r="BT53" s="1136"/>
      <c r="BU53" s="1136"/>
      <c r="BV53" s="1136"/>
      <c r="BW53" s="1136"/>
      <c r="BX53" s="1136">
        <v>56</v>
      </c>
      <c r="BY53" s="1136"/>
      <c r="BZ53" s="1136"/>
      <c r="CA53" s="1136"/>
      <c r="CB53" s="1136"/>
      <c r="CC53" s="1136"/>
      <c r="CD53" s="1136"/>
      <c r="CE53" s="1136"/>
      <c r="CF53" s="1136">
        <v>56.5</v>
      </c>
      <c r="CG53" s="1136"/>
      <c r="CH53" s="1136"/>
      <c r="CI53" s="1136"/>
      <c r="CJ53" s="1136"/>
      <c r="CK53" s="1136"/>
      <c r="CL53" s="1136"/>
      <c r="CM53" s="1136"/>
      <c r="CN53" s="1136">
        <v>56</v>
      </c>
      <c r="CO53" s="1136"/>
      <c r="CP53" s="1136"/>
      <c r="CQ53" s="1136"/>
      <c r="CR53" s="1136"/>
      <c r="CS53" s="1136"/>
      <c r="CT53" s="1136"/>
      <c r="CU53" s="1136"/>
      <c r="CV53" s="1136">
        <v>57.3</v>
      </c>
      <c r="CW53" s="1136"/>
      <c r="CX53" s="1136"/>
      <c r="CY53" s="1136"/>
      <c r="CZ53" s="1136"/>
      <c r="DA53" s="1136"/>
      <c r="DB53" s="1136"/>
      <c r="DC53" s="1136"/>
    </row>
    <row r="54" spans="1:109" x14ac:dyDescent="0.15">
      <c r="A54" s="299"/>
      <c r="B54" s="98"/>
      <c r="G54" s="1132"/>
      <c r="H54" s="1132"/>
      <c r="I54" s="1120"/>
      <c r="J54" s="1120"/>
      <c r="K54" s="1134"/>
      <c r="L54" s="1134"/>
      <c r="M54" s="1134"/>
      <c r="N54" s="1134"/>
      <c r="AM54" s="310"/>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299"/>
      <c r="B55" s="98"/>
      <c r="G55" s="1120"/>
      <c r="H55" s="1120"/>
      <c r="I55" s="1120"/>
      <c r="J55" s="1120"/>
      <c r="K55" s="1134"/>
      <c r="L55" s="1134"/>
      <c r="M55" s="1134"/>
      <c r="N55" s="1134"/>
      <c r="AN55" s="1122" t="s">
        <v>17</v>
      </c>
      <c r="AO55" s="1122"/>
      <c r="AP55" s="1122"/>
      <c r="AQ55" s="1122"/>
      <c r="AR55" s="1122"/>
      <c r="AS55" s="1122"/>
      <c r="AT55" s="1122"/>
      <c r="AU55" s="1122"/>
      <c r="AV55" s="1122"/>
      <c r="AW55" s="1122"/>
      <c r="AX55" s="1122"/>
      <c r="AY55" s="1122"/>
      <c r="AZ55" s="1122"/>
      <c r="BA55" s="1122"/>
      <c r="BB55" s="1135" t="s">
        <v>555</v>
      </c>
      <c r="BC55" s="1135"/>
      <c r="BD55" s="1135"/>
      <c r="BE55" s="1135"/>
      <c r="BF55" s="1135"/>
      <c r="BG55" s="1135"/>
      <c r="BH55" s="1135"/>
      <c r="BI55" s="1135"/>
      <c r="BJ55" s="1135"/>
      <c r="BK55" s="1135"/>
      <c r="BL55" s="1135"/>
      <c r="BM55" s="1135"/>
      <c r="BN55" s="1135"/>
      <c r="BO55" s="1135"/>
      <c r="BP55" s="1136">
        <v>36.6</v>
      </c>
      <c r="BQ55" s="1136"/>
      <c r="BR55" s="1136"/>
      <c r="BS55" s="1136"/>
      <c r="BT55" s="1136"/>
      <c r="BU55" s="1136"/>
      <c r="BV55" s="1136"/>
      <c r="BW55" s="1136"/>
      <c r="BX55" s="1136">
        <v>37.700000000000003</v>
      </c>
      <c r="BY55" s="1136"/>
      <c r="BZ55" s="1136"/>
      <c r="CA55" s="1136"/>
      <c r="CB55" s="1136"/>
      <c r="CC55" s="1136"/>
      <c r="CD55" s="1136"/>
      <c r="CE55" s="1136"/>
      <c r="CF55" s="1136">
        <v>37.9</v>
      </c>
      <c r="CG55" s="1136"/>
      <c r="CH55" s="1136"/>
      <c r="CI55" s="1136"/>
      <c r="CJ55" s="1136"/>
      <c r="CK55" s="1136"/>
      <c r="CL55" s="1136"/>
      <c r="CM55" s="1136"/>
      <c r="CN55" s="1136">
        <v>38.700000000000003</v>
      </c>
      <c r="CO55" s="1136"/>
      <c r="CP55" s="1136"/>
      <c r="CQ55" s="1136"/>
      <c r="CR55" s="1136"/>
      <c r="CS55" s="1136"/>
      <c r="CT55" s="1136"/>
      <c r="CU55" s="1136"/>
      <c r="CV55" s="1136">
        <v>32.5</v>
      </c>
      <c r="CW55" s="1136"/>
      <c r="CX55" s="1136"/>
      <c r="CY55" s="1136"/>
      <c r="CZ55" s="1136"/>
      <c r="DA55" s="1136"/>
      <c r="DB55" s="1136"/>
      <c r="DC55" s="1136"/>
    </row>
    <row r="56" spans="1:109" x14ac:dyDescent="0.15">
      <c r="A56" s="299"/>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299" customFormat="1" x14ac:dyDescent="0.15">
      <c r="B57" s="305"/>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146</v>
      </c>
      <c r="BC57" s="1135"/>
      <c r="BD57" s="1135"/>
      <c r="BE57" s="1135"/>
      <c r="BF57" s="1135"/>
      <c r="BG57" s="1135"/>
      <c r="BH57" s="1135"/>
      <c r="BI57" s="1135"/>
      <c r="BJ57" s="1135"/>
      <c r="BK57" s="1135"/>
      <c r="BL57" s="1135"/>
      <c r="BM57" s="1135"/>
      <c r="BN57" s="1135"/>
      <c r="BO57" s="1135"/>
      <c r="BP57" s="1136">
        <v>58.8</v>
      </c>
      <c r="BQ57" s="1136"/>
      <c r="BR57" s="1136"/>
      <c r="BS57" s="1136"/>
      <c r="BT57" s="1136"/>
      <c r="BU57" s="1136"/>
      <c r="BV57" s="1136"/>
      <c r="BW57" s="1136"/>
      <c r="BX57" s="1136">
        <v>59.4</v>
      </c>
      <c r="BY57" s="1136"/>
      <c r="BZ57" s="1136"/>
      <c r="CA57" s="1136"/>
      <c r="CB57" s="1136"/>
      <c r="CC57" s="1136"/>
      <c r="CD57" s="1136"/>
      <c r="CE57" s="1136"/>
      <c r="CF57" s="1136">
        <v>60.7</v>
      </c>
      <c r="CG57" s="1136"/>
      <c r="CH57" s="1136"/>
      <c r="CI57" s="1136"/>
      <c r="CJ57" s="1136"/>
      <c r="CK57" s="1136"/>
      <c r="CL57" s="1136"/>
      <c r="CM57" s="1136"/>
      <c r="CN57" s="1136">
        <v>61.3</v>
      </c>
      <c r="CO57" s="1136"/>
      <c r="CP57" s="1136"/>
      <c r="CQ57" s="1136"/>
      <c r="CR57" s="1136"/>
      <c r="CS57" s="1136"/>
      <c r="CT57" s="1136"/>
      <c r="CU57" s="1136"/>
      <c r="CV57" s="1136">
        <v>62.5</v>
      </c>
      <c r="CW57" s="1136"/>
      <c r="CX57" s="1136"/>
      <c r="CY57" s="1136"/>
      <c r="CZ57" s="1136"/>
      <c r="DA57" s="1136"/>
      <c r="DB57" s="1136"/>
      <c r="DC57" s="1136"/>
      <c r="DD57" s="324"/>
      <c r="DE57" s="305"/>
    </row>
    <row r="58" spans="1:109" s="299" customFormat="1" x14ac:dyDescent="0.15">
      <c r="A58" s="51"/>
      <c r="B58" s="305"/>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24"/>
      <c r="DE58" s="305"/>
    </row>
    <row r="59" spans="1:109" s="299" customFormat="1" x14ac:dyDescent="0.15">
      <c r="A59" s="51"/>
      <c r="B59" s="305"/>
      <c r="K59" s="315"/>
      <c r="L59" s="315"/>
      <c r="M59" s="315"/>
      <c r="N59" s="315"/>
      <c r="AQ59" s="315"/>
      <c r="AR59" s="315"/>
      <c r="AS59" s="315"/>
      <c r="AT59" s="315"/>
      <c r="BC59" s="315"/>
      <c r="BD59" s="315"/>
      <c r="BE59" s="315"/>
      <c r="BF59" s="315"/>
      <c r="BO59" s="315"/>
      <c r="BP59" s="315"/>
      <c r="BQ59" s="315"/>
      <c r="BR59" s="315"/>
      <c r="CA59" s="315"/>
      <c r="CB59" s="315"/>
      <c r="CC59" s="315"/>
      <c r="CD59" s="315"/>
      <c r="CM59" s="315"/>
      <c r="CN59" s="315"/>
      <c r="CO59" s="315"/>
      <c r="CP59" s="315"/>
      <c r="CY59" s="315"/>
      <c r="CZ59" s="315"/>
      <c r="DA59" s="315"/>
      <c r="DB59" s="315"/>
      <c r="DC59" s="315"/>
      <c r="DD59" s="324"/>
      <c r="DE59" s="305"/>
    </row>
    <row r="60" spans="1:109" s="299" customFormat="1" x14ac:dyDescent="0.15">
      <c r="A60" s="51"/>
      <c r="B60" s="305"/>
      <c r="K60" s="315"/>
      <c r="L60" s="315"/>
      <c r="M60" s="315"/>
      <c r="N60" s="315"/>
      <c r="AQ60" s="315"/>
      <c r="AR60" s="315"/>
      <c r="AS60" s="315"/>
      <c r="AT60" s="315"/>
      <c r="BC60" s="315"/>
      <c r="BD60" s="315"/>
      <c r="BE60" s="315"/>
      <c r="BF60" s="315"/>
      <c r="BO60" s="315"/>
      <c r="BP60" s="315"/>
      <c r="BQ60" s="315"/>
      <c r="BR60" s="315"/>
      <c r="CA60" s="315"/>
      <c r="CB60" s="315"/>
      <c r="CC60" s="315"/>
      <c r="CD60" s="315"/>
      <c r="CM60" s="315"/>
      <c r="CN60" s="315"/>
      <c r="CO60" s="315"/>
      <c r="CP60" s="315"/>
      <c r="CY60" s="315"/>
      <c r="CZ60" s="315"/>
      <c r="DA60" s="315"/>
      <c r="DB60" s="315"/>
      <c r="DC60" s="315"/>
      <c r="DD60" s="324"/>
      <c r="DE60" s="305"/>
    </row>
    <row r="61" spans="1:109" s="299" customFormat="1" x14ac:dyDescent="0.15">
      <c r="A61" s="51"/>
      <c r="B61" s="306"/>
      <c r="C61" s="307"/>
      <c r="D61" s="307"/>
      <c r="E61" s="307"/>
      <c r="F61" s="307"/>
      <c r="G61" s="307"/>
      <c r="H61" s="307"/>
      <c r="I61" s="307"/>
      <c r="J61" s="307"/>
      <c r="K61" s="307"/>
      <c r="L61" s="307"/>
      <c r="M61" s="320"/>
      <c r="N61" s="320"/>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20"/>
      <c r="AT61" s="320"/>
      <c r="AU61" s="307"/>
      <c r="AV61" s="307"/>
      <c r="AW61" s="307"/>
      <c r="AX61" s="307"/>
      <c r="AY61" s="307"/>
      <c r="AZ61" s="307"/>
      <c r="BA61" s="307"/>
      <c r="BB61" s="307"/>
      <c r="BC61" s="307"/>
      <c r="BD61" s="307"/>
      <c r="BE61" s="320"/>
      <c r="BF61" s="320"/>
      <c r="BG61" s="307"/>
      <c r="BH61" s="307"/>
      <c r="BI61" s="307"/>
      <c r="BJ61" s="307"/>
      <c r="BK61" s="307"/>
      <c r="BL61" s="307"/>
      <c r="BM61" s="307"/>
      <c r="BN61" s="307"/>
      <c r="BO61" s="307"/>
      <c r="BP61" s="307"/>
      <c r="BQ61" s="320"/>
      <c r="BR61" s="320"/>
      <c r="BS61" s="307"/>
      <c r="BT61" s="307"/>
      <c r="BU61" s="307"/>
      <c r="BV61" s="307"/>
      <c r="BW61" s="307"/>
      <c r="BX61" s="307"/>
      <c r="BY61" s="307"/>
      <c r="BZ61" s="307"/>
      <c r="CA61" s="307"/>
      <c r="CB61" s="307"/>
      <c r="CC61" s="320"/>
      <c r="CD61" s="320"/>
      <c r="CE61" s="307"/>
      <c r="CF61" s="307"/>
      <c r="CG61" s="307"/>
      <c r="CH61" s="307"/>
      <c r="CI61" s="307"/>
      <c r="CJ61" s="307"/>
      <c r="CK61" s="307"/>
      <c r="CL61" s="307"/>
      <c r="CM61" s="307"/>
      <c r="CN61" s="307"/>
      <c r="CO61" s="320"/>
      <c r="CP61" s="320"/>
      <c r="CQ61" s="307"/>
      <c r="CR61" s="307"/>
      <c r="CS61" s="307"/>
      <c r="CT61" s="307"/>
      <c r="CU61" s="307"/>
      <c r="CV61" s="307"/>
      <c r="CW61" s="307"/>
      <c r="CX61" s="307"/>
      <c r="CY61" s="307"/>
      <c r="CZ61" s="307"/>
      <c r="DA61" s="320"/>
      <c r="DB61" s="320"/>
      <c r="DC61" s="320"/>
      <c r="DD61" s="325"/>
      <c r="DE61" s="305"/>
    </row>
    <row r="62" spans="1:109" x14ac:dyDescent="0.15">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109"/>
    </row>
    <row r="63" spans="1:109" ht="17.25" x14ac:dyDescent="0.15">
      <c r="B63" s="107" t="s">
        <v>326</v>
      </c>
    </row>
    <row r="64" spans="1:109" x14ac:dyDescent="0.15">
      <c r="B64" s="98"/>
      <c r="G64" s="308"/>
      <c r="N64" s="322"/>
      <c r="AM64" s="308"/>
      <c r="AN64" s="308" t="s">
        <v>553</v>
      </c>
      <c r="AP64" s="299"/>
      <c r="AQ64" s="299"/>
      <c r="AR64" s="299"/>
      <c r="AY64" s="308"/>
      <c r="BA64" s="299"/>
      <c r="BB64" s="299"/>
      <c r="BC64" s="299"/>
      <c r="BK64" s="308"/>
      <c r="BM64" s="299"/>
      <c r="BN64" s="299"/>
      <c r="BO64" s="299"/>
      <c r="BW64" s="308"/>
      <c r="BY64" s="299"/>
      <c r="BZ64" s="299"/>
      <c r="CA64" s="299"/>
      <c r="CI64" s="308"/>
      <c r="CK64" s="299"/>
      <c r="CL64" s="299"/>
      <c r="CM64" s="299"/>
      <c r="CU64" s="308"/>
      <c r="CW64" s="299"/>
      <c r="CX64" s="299"/>
      <c r="CY64" s="299"/>
    </row>
    <row r="65" spans="2:107" x14ac:dyDescent="0.15">
      <c r="B65" s="98"/>
      <c r="AN65" s="1123" t="s">
        <v>480</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11"/>
      <c r="I70" s="311"/>
      <c r="J70" s="313"/>
      <c r="K70" s="313"/>
      <c r="L70" s="318"/>
      <c r="M70" s="313"/>
      <c r="N70" s="318"/>
      <c r="AN70" s="310"/>
      <c r="AO70" s="310"/>
      <c r="AP70" s="310"/>
      <c r="AZ70" s="310"/>
      <c r="BA70" s="310"/>
      <c r="BB70" s="310"/>
      <c r="BL70" s="310"/>
      <c r="BM70" s="310"/>
      <c r="BN70" s="310"/>
      <c r="BX70" s="310"/>
      <c r="BY70" s="310"/>
      <c r="BZ70" s="310"/>
      <c r="CJ70" s="310"/>
      <c r="CK70" s="310"/>
      <c r="CL70" s="310"/>
      <c r="CV70" s="310"/>
      <c r="CW70" s="310"/>
      <c r="CX70" s="310"/>
    </row>
    <row r="71" spans="2:107" x14ac:dyDescent="0.15">
      <c r="B71" s="98"/>
      <c r="G71" s="309"/>
      <c r="I71" s="312"/>
      <c r="J71" s="313"/>
      <c r="K71" s="313"/>
      <c r="L71" s="318"/>
      <c r="M71" s="313"/>
      <c r="N71" s="318"/>
      <c r="AM71" s="309"/>
      <c r="AN71" s="51" t="s">
        <v>171</v>
      </c>
    </row>
    <row r="72" spans="2:107" x14ac:dyDescent="0.15">
      <c r="B72" s="98"/>
      <c r="G72" s="1120"/>
      <c r="H72" s="1120"/>
      <c r="I72" s="1120"/>
      <c r="J72" s="1120"/>
      <c r="K72" s="314"/>
      <c r="L72" s="314"/>
      <c r="M72" s="319"/>
      <c r="N72" s="319"/>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530</v>
      </c>
      <c r="BQ72" s="1122"/>
      <c r="BR72" s="1122"/>
      <c r="BS72" s="1122"/>
      <c r="BT72" s="1122"/>
      <c r="BU72" s="1122"/>
      <c r="BV72" s="1122"/>
      <c r="BW72" s="1122"/>
      <c r="BX72" s="1122" t="s">
        <v>447</v>
      </c>
      <c r="BY72" s="1122"/>
      <c r="BZ72" s="1122"/>
      <c r="CA72" s="1122"/>
      <c r="CB72" s="1122"/>
      <c r="CC72" s="1122"/>
      <c r="CD72" s="1122"/>
      <c r="CE72" s="1122"/>
      <c r="CF72" s="1122" t="s">
        <v>531</v>
      </c>
      <c r="CG72" s="1122"/>
      <c r="CH72" s="1122"/>
      <c r="CI72" s="1122"/>
      <c r="CJ72" s="1122"/>
      <c r="CK72" s="1122"/>
      <c r="CL72" s="1122"/>
      <c r="CM72" s="1122"/>
      <c r="CN72" s="1122" t="s">
        <v>532</v>
      </c>
      <c r="CO72" s="1122"/>
      <c r="CP72" s="1122"/>
      <c r="CQ72" s="1122"/>
      <c r="CR72" s="1122"/>
      <c r="CS72" s="1122"/>
      <c r="CT72" s="1122"/>
      <c r="CU72" s="1122"/>
      <c r="CV72" s="1122" t="s">
        <v>533</v>
      </c>
      <c r="CW72" s="1122"/>
      <c r="CX72" s="1122"/>
      <c r="CY72" s="1122"/>
      <c r="CZ72" s="1122"/>
      <c r="DA72" s="1122"/>
      <c r="DB72" s="1122"/>
      <c r="DC72" s="1122"/>
    </row>
    <row r="73" spans="2:107" x14ac:dyDescent="0.15">
      <c r="B73" s="98"/>
      <c r="G73" s="1132"/>
      <c r="H73" s="1132"/>
      <c r="I73" s="1132"/>
      <c r="J73" s="1132"/>
      <c r="K73" s="1138"/>
      <c r="L73" s="1138"/>
      <c r="M73" s="1138"/>
      <c r="N73" s="1138"/>
      <c r="AM73" s="310"/>
      <c r="AN73" s="1135" t="s">
        <v>554</v>
      </c>
      <c r="AO73" s="1135"/>
      <c r="AP73" s="1135"/>
      <c r="AQ73" s="1135"/>
      <c r="AR73" s="1135"/>
      <c r="AS73" s="1135"/>
      <c r="AT73" s="1135"/>
      <c r="AU73" s="1135"/>
      <c r="AV73" s="1135"/>
      <c r="AW73" s="1135"/>
      <c r="AX73" s="1135"/>
      <c r="AY73" s="1135"/>
      <c r="AZ73" s="1135"/>
      <c r="BA73" s="1135"/>
      <c r="BB73" s="1135" t="s">
        <v>555</v>
      </c>
      <c r="BC73" s="1135"/>
      <c r="BD73" s="1135"/>
      <c r="BE73" s="1135"/>
      <c r="BF73" s="1135"/>
      <c r="BG73" s="1135"/>
      <c r="BH73" s="1135"/>
      <c r="BI73" s="1135"/>
      <c r="BJ73" s="1135"/>
      <c r="BK73" s="1135"/>
      <c r="BL73" s="1135"/>
      <c r="BM73" s="1135"/>
      <c r="BN73" s="1135"/>
      <c r="BO73" s="1135"/>
      <c r="BP73" s="1136">
        <v>56.9</v>
      </c>
      <c r="BQ73" s="1136"/>
      <c r="BR73" s="1136"/>
      <c r="BS73" s="1136"/>
      <c r="BT73" s="1136"/>
      <c r="BU73" s="1136"/>
      <c r="BV73" s="1136"/>
      <c r="BW73" s="1136"/>
      <c r="BX73" s="1136">
        <v>61.1</v>
      </c>
      <c r="BY73" s="1136"/>
      <c r="BZ73" s="1136"/>
      <c r="CA73" s="1136"/>
      <c r="CB73" s="1136"/>
      <c r="CC73" s="1136"/>
      <c r="CD73" s="1136"/>
      <c r="CE73" s="1136"/>
      <c r="CF73" s="1136">
        <v>58.4</v>
      </c>
      <c r="CG73" s="1136"/>
      <c r="CH73" s="1136"/>
      <c r="CI73" s="1136"/>
      <c r="CJ73" s="1136"/>
      <c r="CK73" s="1136"/>
      <c r="CL73" s="1136"/>
      <c r="CM73" s="1136"/>
      <c r="CN73" s="1136">
        <v>60</v>
      </c>
      <c r="CO73" s="1136"/>
      <c r="CP73" s="1136"/>
      <c r="CQ73" s="1136"/>
      <c r="CR73" s="1136"/>
      <c r="CS73" s="1136"/>
      <c r="CT73" s="1136"/>
      <c r="CU73" s="1136"/>
      <c r="CV73" s="1136">
        <v>66</v>
      </c>
      <c r="CW73" s="1136"/>
      <c r="CX73" s="1136"/>
      <c r="CY73" s="1136"/>
      <c r="CZ73" s="1136"/>
      <c r="DA73" s="1136"/>
      <c r="DB73" s="1136"/>
      <c r="DC73" s="1136"/>
    </row>
    <row r="74" spans="2:107" x14ac:dyDescent="0.15">
      <c r="B74" s="98"/>
      <c r="G74" s="1132"/>
      <c r="H74" s="1132"/>
      <c r="I74" s="1132"/>
      <c r="J74" s="1132"/>
      <c r="K74" s="1138"/>
      <c r="L74" s="1138"/>
      <c r="M74" s="1138"/>
      <c r="N74" s="1138"/>
      <c r="AM74" s="310"/>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10"/>
      <c r="AN75" s="1135"/>
      <c r="AO75" s="1135"/>
      <c r="AP75" s="1135"/>
      <c r="AQ75" s="1135"/>
      <c r="AR75" s="1135"/>
      <c r="AS75" s="1135"/>
      <c r="AT75" s="1135"/>
      <c r="AU75" s="1135"/>
      <c r="AV75" s="1135"/>
      <c r="AW75" s="1135"/>
      <c r="AX75" s="1135"/>
      <c r="AY75" s="1135"/>
      <c r="AZ75" s="1135"/>
      <c r="BA75" s="1135"/>
      <c r="BB75" s="1135" t="s">
        <v>408</v>
      </c>
      <c r="BC75" s="1135"/>
      <c r="BD75" s="1135"/>
      <c r="BE75" s="1135"/>
      <c r="BF75" s="1135"/>
      <c r="BG75" s="1135"/>
      <c r="BH75" s="1135"/>
      <c r="BI75" s="1135"/>
      <c r="BJ75" s="1135"/>
      <c r="BK75" s="1135"/>
      <c r="BL75" s="1135"/>
      <c r="BM75" s="1135"/>
      <c r="BN75" s="1135"/>
      <c r="BO75" s="1135"/>
      <c r="BP75" s="1136">
        <v>6.5</v>
      </c>
      <c r="BQ75" s="1136"/>
      <c r="BR75" s="1136"/>
      <c r="BS75" s="1136"/>
      <c r="BT75" s="1136"/>
      <c r="BU75" s="1136"/>
      <c r="BV75" s="1136"/>
      <c r="BW75" s="1136"/>
      <c r="BX75" s="1136">
        <v>6.6</v>
      </c>
      <c r="BY75" s="1136"/>
      <c r="BZ75" s="1136"/>
      <c r="CA75" s="1136"/>
      <c r="CB75" s="1136"/>
      <c r="CC75" s="1136"/>
      <c r="CD75" s="1136"/>
      <c r="CE75" s="1136"/>
      <c r="CF75" s="1136">
        <v>6.9</v>
      </c>
      <c r="CG75" s="1136"/>
      <c r="CH75" s="1136"/>
      <c r="CI75" s="1136"/>
      <c r="CJ75" s="1136"/>
      <c r="CK75" s="1136"/>
      <c r="CL75" s="1136"/>
      <c r="CM75" s="1136"/>
      <c r="CN75" s="1136">
        <v>6.9</v>
      </c>
      <c r="CO75" s="1136"/>
      <c r="CP75" s="1136"/>
      <c r="CQ75" s="1136"/>
      <c r="CR75" s="1136"/>
      <c r="CS75" s="1136"/>
      <c r="CT75" s="1136"/>
      <c r="CU75" s="1136"/>
      <c r="CV75" s="1136">
        <v>6.8</v>
      </c>
      <c r="CW75" s="1136"/>
      <c r="CX75" s="1136"/>
      <c r="CY75" s="1136"/>
      <c r="CZ75" s="1136"/>
      <c r="DA75" s="1136"/>
      <c r="DB75" s="1136"/>
      <c r="DC75" s="1136"/>
    </row>
    <row r="76" spans="2:107" x14ac:dyDescent="0.15">
      <c r="B76" s="98"/>
      <c r="G76" s="1132"/>
      <c r="H76" s="1132"/>
      <c r="I76" s="1120"/>
      <c r="J76" s="1120"/>
      <c r="K76" s="1134"/>
      <c r="L76" s="1134"/>
      <c r="M76" s="1134"/>
      <c r="N76" s="1134"/>
      <c r="AM76" s="310"/>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8"/>
      <c r="L77" s="1138"/>
      <c r="M77" s="1138"/>
      <c r="N77" s="1138"/>
      <c r="AN77" s="1122" t="s">
        <v>17</v>
      </c>
      <c r="AO77" s="1122"/>
      <c r="AP77" s="1122"/>
      <c r="AQ77" s="1122"/>
      <c r="AR77" s="1122"/>
      <c r="AS77" s="1122"/>
      <c r="AT77" s="1122"/>
      <c r="AU77" s="1122"/>
      <c r="AV77" s="1122"/>
      <c r="AW77" s="1122"/>
      <c r="AX77" s="1122"/>
      <c r="AY77" s="1122"/>
      <c r="AZ77" s="1122"/>
      <c r="BA77" s="1122"/>
      <c r="BB77" s="1135" t="s">
        <v>555</v>
      </c>
      <c r="BC77" s="1135"/>
      <c r="BD77" s="1135"/>
      <c r="BE77" s="1135"/>
      <c r="BF77" s="1135"/>
      <c r="BG77" s="1135"/>
      <c r="BH77" s="1135"/>
      <c r="BI77" s="1135"/>
      <c r="BJ77" s="1135"/>
      <c r="BK77" s="1135"/>
      <c r="BL77" s="1135"/>
      <c r="BM77" s="1135"/>
      <c r="BN77" s="1135"/>
      <c r="BO77" s="1135"/>
      <c r="BP77" s="1136">
        <v>36.6</v>
      </c>
      <c r="BQ77" s="1136"/>
      <c r="BR77" s="1136"/>
      <c r="BS77" s="1136"/>
      <c r="BT77" s="1136"/>
      <c r="BU77" s="1136"/>
      <c r="BV77" s="1136"/>
      <c r="BW77" s="1136"/>
      <c r="BX77" s="1136">
        <v>37.700000000000003</v>
      </c>
      <c r="BY77" s="1136"/>
      <c r="BZ77" s="1136"/>
      <c r="CA77" s="1136"/>
      <c r="CB77" s="1136"/>
      <c r="CC77" s="1136"/>
      <c r="CD77" s="1136"/>
      <c r="CE77" s="1136"/>
      <c r="CF77" s="1136">
        <v>37.9</v>
      </c>
      <c r="CG77" s="1136"/>
      <c r="CH77" s="1136"/>
      <c r="CI77" s="1136"/>
      <c r="CJ77" s="1136"/>
      <c r="CK77" s="1136"/>
      <c r="CL77" s="1136"/>
      <c r="CM77" s="1136"/>
      <c r="CN77" s="1136">
        <v>38.700000000000003</v>
      </c>
      <c r="CO77" s="1136"/>
      <c r="CP77" s="1136"/>
      <c r="CQ77" s="1136"/>
      <c r="CR77" s="1136"/>
      <c r="CS77" s="1136"/>
      <c r="CT77" s="1136"/>
      <c r="CU77" s="1136"/>
      <c r="CV77" s="1136">
        <v>32.5</v>
      </c>
      <c r="CW77" s="1136"/>
      <c r="CX77" s="1136"/>
      <c r="CY77" s="1136"/>
      <c r="CZ77" s="1136"/>
      <c r="DA77" s="1136"/>
      <c r="DB77" s="1136"/>
      <c r="DC77" s="1136"/>
    </row>
    <row r="78" spans="2:107" x14ac:dyDescent="0.15">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408</v>
      </c>
      <c r="BC79" s="1135"/>
      <c r="BD79" s="1135"/>
      <c r="BE79" s="1135"/>
      <c r="BF79" s="1135"/>
      <c r="BG79" s="1135"/>
      <c r="BH79" s="1135"/>
      <c r="BI79" s="1135"/>
      <c r="BJ79" s="1135"/>
      <c r="BK79" s="1135"/>
      <c r="BL79" s="1135"/>
      <c r="BM79" s="1135"/>
      <c r="BN79" s="1135"/>
      <c r="BO79" s="1135"/>
      <c r="BP79" s="1136">
        <v>9.1999999999999993</v>
      </c>
      <c r="BQ79" s="1136"/>
      <c r="BR79" s="1136"/>
      <c r="BS79" s="1136"/>
      <c r="BT79" s="1136"/>
      <c r="BU79" s="1136"/>
      <c r="BV79" s="1136"/>
      <c r="BW79" s="1136"/>
      <c r="BX79" s="1136">
        <v>8.9</v>
      </c>
      <c r="BY79" s="1136"/>
      <c r="BZ79" s="1136"/>
      <c r="CA79" s="1136"/>
      <c r="CB79" s="1136"/>
      <c r="CC79" s="1136"/>
      <c r="CD79" s="1136"/>
      <c r="CE79" s="1136"/>
      <c r="CF79" s="1136">
        <v>8.6999999999999993</v>
      </c>
      <c r="CG79" s="1136"/>
      <c r="CH79" s="1136"/>
      <c r="CI79" s="1136"/>
      <c r="CJ79" s="1136"/>
      <c r="CK79" s="1136"/>
      <c r="CL79" s="1136"/>
      <c r="CM79" s="1136"/>
      <c r="CN79" s="1136">
        <v>8.8000000000000007</v>
      </c>
      <c r="CO79" s="1136"/>
      <c r="CP79" s="1136"/>
      <c r="CQ79" s="1136"/>
      <c r="CR79" s="1136"/>
      <c r="CS79" s="1136"/>
      <c r="CT79" s="1136"/>
      <c r="CU79" s="1136"/>
      <c r="CV79" s="1136">
        <v>8.6999999999999993</v>
      </c>
      <c r="CW79" s="1136"/>
      <c r="CX79" s="1136"/>
      <c r="CY79" s="1136"/>
      <c r="CZ79" s="1136"/>
      <c r="DA79" s="1136"/>
      <c r="DB79" s="1136"/>
      <c r="DC79" s="1136"/>
    </row>
    <row r="80" spans="2:107" x14ac:dyDescent="0.15">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16"/>
      <c r="L82" s="316"/>
      <c r="M82" s="316"/>
      <c r="N82" s="316"/>
      <c r="AQ82" s="316"/>
      <c r="AR82" s="316"/>
      <c r="AS82" s="316"/>
      <c r="AT82" s="316"/>
      <c r="BC82" s="316"/>
      <c r="BD82" s="316"/>
      <c r="BE82" s="316"/>
      <c r="BF82" s="316"/>
      <c r="BO82" s="316"/>
      <c r="BP82" s="316"/>
      <c r="BQ82" s="316"/>
      <c r="BR82" s="316"/>
      <c r="CA82" s="316"/>
      <c r="CB82" s="316"/>
      <c r="CC82" s="316"/>
      <c r="CD82" s="316"/>
      <c r="CM82" s="316"/>
      <c r="CN82" s="316"/>
      <c r="CO82" s="316"/>
      <c r="CP82" s="316"/>
      <c r="CY82" s="316"/>
      <c r="CZ82" s="316"/>
      <c r="DA82" s="316"/>
      <c r="DB82" s="316"/>
      <c r="DC82" s="316"/>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17"/>
      <c r="AQ87" s="317"/>
      <c r="BC87" s="317"/>
      <c r="BO87" s="317"/>
      <c r="CA87" s="317"/>
      <c r="CM87" s="317"/>
      <c r="CY87" s="317"/>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5HgzCPbVWZC7H5CMxdUbp433xkolrbpwbLZ4ovKtcShgQox/PkL9To8c8QHqCxB4tJs3ew3Ur5iFBos5jACwMQ==" saltValue="ewQ5ryf705CbNpLYmaOK1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99</v>
      </c>
    </row>
  </sheetData>
  <sheetProtection algorithmName="SHA-512" hashValue="YqdBmreF5RzmPBoJTDwJ14DSgp7kFp6TB09rIUDv6jlha/nnyMfYC5gxuT57r6nTJUN6VkgbyMMZHy4B5W3B0Q==" saltValue="ICLyLgdS4s0NlS4hXm6wkg==" spinCount="100000" sheet="1" objects="1" scenarios="1"/>
  <phoneticPr fontId="6"/>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99</v>
      </c>
    </row>
  </sheetData>
  <sheetProtection algorithmName="SHA-512" hashValue="qD5+5svBkjfow0f6gXfqjkJKnzydtQJLMNwTvB9shqjwXTI5Le/4IxgD/PofCgd1xzY+QMvUOxsouUN4hZe6tQ==" saltValue="qpyljtXos+O653ikHLUOa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4"/>
  <sheetViews>
    <sheetView workbookViewId="0"/>
  </sheetViews>
  <sheetFormatPr defaultColWidth="11.125" defaultRowHeight="13.5" x14ac:dyDescent="0.15"/>
  <cols>
    <col min="1" max="1" width="45.875" style="327" customWidth="1"/>
    <col min="2" max="8" width="13.375" style="327" customWidth="1"/>
    <col min="9" max="16384" width="11.125" style="327"/>
  </cols>
  <sheetData>
    <row r="1" spans="1:8" x14ac:dyDescent="0.15">
      <c r="A1" s="115"/>
      <c r="B1" s="121"/>
      <c r="C1" s="125"/>
      <c r="D1" s="131"/>
      <c r="E1" s="141"/>
      <c r="F1" s="141"/>
      <c r="G1" s="141"/>
      <c r="H1" s="175"/>
    </row>
    <row r="2" spans="1:8" x14ac:dyDescent="0.15">
      <c r="A2" s="116"/>
      <c r="B2" s="122"/>
      <c r="C2" s="334"/>
      <c r="D2" s="132" t="s">
        <v>77</v>
      </c>
      <c r="E2" s="142"/>
      <c r="F2" s="342" t="s">
        <v>529</v>
      </c>
      <c r="G2" s="166"/>
      <c r="H2" s="176"/>
    </row>
    <row r="3" spans="1:8" x14ac:dyDescent="0.15">
      <c r="A3" s="132" t="s">
        <v>133</v>
      </c>
      <c r="B3" s="124"/>
      <c r="C3" s="335"/>
      <c r="D3" s="338">
        <v>63355</v>
      </c>
      <c r="E3" s="340"/>
      <c r="F3" s="343">
        <v>66954</v>
      </c>
      <c r="G3" s="345"/>
      <c r="H3" s="348"/>
    </row>
    <row r="4" spans="1:8" x14ac:dyDescent="0.15">
      <c r="A4" s="117"/>
      <c r="B4" s="123"/>
      <c r="C4" s="336"/>
      <c r="D4" s="339">
        <v>50900</v>
      </c>
      <c r="E4" s="341"/>
      <c r="F4" s="344">
        <v>37305</v>
      </c>
      <c r="G4" s="346"/>
      <c r="H4" s="349"/>
    </row>
    <row r="5" spans="1:8" x14ac:dyDescent="0.15">
      <c r="A5" s="132" t="s">
        <v>238</v>
      </c>
      <c r="B5" s="124"/>
      <c r="C5" s="335"/>
      <c r="D5" s="338">
        <v>85601</v>
      </c>
      <c r="E5" s="340"/>
      <c r="F5" s="343">
        <v>72656</v>
      </c>
      <c r="G5" s="345"/>
      <c r="H5" s="348"/>
    </row>
    <row r="6" spans="1:8" x14ac:dyDescent="0.15">
      <c r="A6" s="117"/>
      <c r="B6" s="123"/>
      <c r="C6" s="336"/>
      <c r="D6" s="339">
        <v>65282</v>
      </c>
      <c r="E6" s="341"/>
      <c r="F6" s="344">
        <v>36448</v>
      </c>
      <c r="G6" s="346"/>
      <c r="H6" s="349"/>
    </row>
    <row r="7" spans="1:8" x14ac:dyDescent="0.15">
      <c r="A7" s="132" t="s">
        <v>509</v>
      </c>
      <c r="B7" s="124"/>
      <c r="C7" s="335"/>
      <c r="D7" s="338">
        <v>49547</v>
      </c>
      <c r="E7" s="340"/>
      <c r="F7" s="343">
        <v>65080</v>
      </c>
      <c r="G7" s="345"/>
      <c r="H7" s="348"/>
    </row>
    <row r="8" spans="1:8" x14ac:dyDescent="0.15">
      <c r="A8" s="117"/>
      <c r="B8" s="123"/>
      <c r="C8" s="336"/>
      <c r="D8" s="339">
        <v>38107</v>
      </c>
      <c r="E8" s="341"/>
      <c r="F8" s="344">
        <v>38201</v>
      </c>
      <c r="G8" s="346"/>
      <c r="H8" s="349"/>
    </row>
    <row r="9" spans="1:8" x14ac:dyDescent="0.15">
      <c r="A9" s="132" t="s">
        <v>527</v>
      </c>
      <c r="B9" s="124"/>
      <c r="C9" s="335"/>
      <c r="D9" s="338">
        <v>49718</v>
      </c>
      <c r="E9" s="340"/>
      <c r="F9" s="343">
        <v>79288</v>
      </c>
      <c r="G9" s="345"/>
      <c r="H9" s="348"/>
    </row>
    <row r="10" spans="1:8" x14ac:dyDescent="0.15">
      <c r="A10" s="117"/>
      <c r="B10" s="123"/>
      <c r="C10" s="336"/>
      <c r="D10" s="339">
        <v>25677</v>
      </c>
      <c r="E10" s="341"/>
      <c r="F10" s="344">
        <v>41870</v>
      </c>
      <c r="G10" s="346"/>
      <c r="H10" s="349"/>
    </row>
    <row r="11" spans="1:8" x14ac:dyDescent="0.15">
      <c r="A11" s="132" t="s">
        <v>482</v>
      </c>
      <c r="B11" s="124"/>
      <c r="C11" s="335"/>
      <c r="D11" s="338">
        <v>88749</v>
      </c>
      <c r="E11" s="340"/>
      <c r="F11" s="343">
        <v>84962</v>
      </c>
      <c r="G11" s="345"/>
      <c r="H11" s="348"/>
    </row>
    <row r="12" spans="1:8" x14ac:dyDescent="0.15">
      <c r="A12" s="117"/>
      <c r="B12" s="123"/>
      <c r="C12" s="337"/>
      <c r="D12" s="339">
        <v>63746</v>
      </c>
      <c r="E12" s="341"/>
      <c r="F12" s="344">
        <v>42793</v>
      </c>
      <c r="G12" s="346"/>
      <c r="H12" s="349"/>
    </row>
    <row r="13" spans="1:8" x14ac:dyDescent="0.15">
      <c r="A13" s="132"/>
      <c r="B13" s="124"/>
      <c r="C13" s="335"/>
      <c r="D13" s="338">
        <v>67394</v>
      </c>
      <c r="E13" s="340"/>
      <c r="F13" s="343">
        <v>73788</v>
      </c>
      <c r="G13" s="347"/>
      <c r="H13" s="348"/>
    </row>
    <row r="14" spans="1:8" x14ac:dyDescent="0.15">
      <c r="A14" s="117"/>
      <c r="B14" s="123"/>
      <c r="C14" s="336"/>
      <c r="D14" s="339">
        <v>48742</v>
      </c>
      <c r="E14" s="341"/>
      <c r="F14" s="344">
        <v>39323</v>
      </c>
      <c r="G14" s="346"/>
      <c r="H14" s="349"/>
    </row>
    <row r="17" spans="1:11" x14ac:dyDescent="0.15">
      <c r="A17" s="327" t="s">
        <v>25</v>
      </c>
    </row>
    <row r="18" spans="1:11" x14ac:dyDescent="0.15">
      <c r="A18" s="328"/>
      <c r="B18" s="328" t="str">
        <f>実質収支比率等に係る経年分析!F$46</f>
        <v>H28</v>
      </c>
      <c r="C18" s="328" t="str">
        <f>実質収支比率等に係る経年分析!G$46</f>
        <v>H29</v>
      </c>
      <c r="D18" s="328" t="str">
        <f>実質収支比率等に係る経年分析!H$46</f>
        <v>H30</v>
      </c>
      <c r="E18" s="328" t="str">
        <f>実質収支比率等に係る経年分析!I$46</f>
        <v>R01</v>
      </c>
      <c r="F18" s="328" t="str">
        <f>実質収支比率等に係る経年分析!J$46</f>
        <v>R02</v>
      </c>
    </row>
    <row r="19" spans="1:11" x14ac:dyDescent="0.15">
      <c r="A19" s="328" t="s">
        <v>84</v>
      </c>
      <c r="B19" s="328">
        <f>ROUND(VALUE(SUBSTITUTE(実質収支比率等に係る経年分析!F$48,"▲","-")),2)</f>
        <v>6.84</v>
      </c>
      <c r="C19" s="328">
        <f>ROUND(VALUE(SUBSTITUTE(実質収支比率等に係る経年分析!G$48,"▲","-")),2)</f>
        <v>6.49</v>
      </c>
      <c r="D19" s="328">
        <f>ROUND(VALUE(SUBSTITUTE(実質収支比率等に係る経年分析!H$48,"▲","-")),2)</f>
        <v>7.59</v>
      </c>
      <c r="E19" s="328">
        <f>ROUND(VALUE(SUBSTITUTE(実質収支比率等に係る経年分析!I$48,"▲","-")),2)</f>
        <v>5.98</v>
      </c>
      <c r="F19" s="328">
        <f>ROUND(VALUE(SUBSTITUTE(実質収支比率等に係る経年分析!J$48,"▲","-")),2)</f>
        <v>9.57</v>
      </c>
    </row>
    <row r="20" spans="1:11" x14ac:dyDescent="0.15">
      <c r="A20" s="328" t="s">
        <v>39</v>
      </c>
      <c r="B20" s="328">
        <f>ROUND(VALUE(SUBSTITUTE(実質収支比率等に係る経年分析!F$47,"▲","-")),2)</f>
        <v>24.02</v>
      </c>
      <c r="C20" s="328">
        <f>ROUND(VALUE(SUBSTITUTE(実質収支比率等に係る経年分析!G$47,"▲","-")),2)</f>
        <v>22.45</v>
      </c>
      <c r="D20" s="328">
        <f>ROUND(VALUE(SUBSTITUTE(実質収支比率等に係る経年分析!H$47,"▲","-")),2)</f>
        <v>20.84</v>
      </c>
      <c r="E20" s="328">
        <f>ROUND(VALUE(SUBSTITUTE(実質収支比率等に係る経年分析!I$47,"▲","-")),2)</f>
        <v>16.75</v>
      </c>
      <c r="F20" s="328">
        <f>ROUND(VALUE(SUBSTITUTE(実質収支比率等に係る経年分析!J$47,"▲","-")),2)</f>
        <v>11.15</v>
      </c>
    </row>
    <row r="21" spans="1:11" x14ac:dyDescent="0.15">
      <c r="A21" s="328" t="s">
        <v>110</v>
      </c>
      <c r="B21" s="328">
        <f>IF(ISNUMBER(VALUE(SUBSTITUTE(実質収支比率等に係る経年分析!F$49,"▲","-"))),ROUND(VALUE(SUBSTITUTE(実質収支比率等に係る経年分析!F$49,"▲","-")),2),NA())</f>
        <v>-1.1499999999999999</v>
      </c>
      <c r="C21" s="328">
        <f>IF(ISNUMBER(VALUE(SUBSTITUTE(実質収支比率等に係る経年分析!G$49,"▲","-"))),ROUND(VALUE(SUBSTITUTE(実質収支比率等に係る経年分析!G$49,"▲","-")),2),NA())</f>
        <v>-0.66</v>
      </c>
      <c r="D21" s="328">
        <f>IF(ISNUMBER(VALUE(SUBSTITUTE(実質収支比率等に係る経年分析!H$49,"▲","-"))),ROUND(VALUE(SUBSTITUTE(実質収支比率等に係る経年分析!H$49,"▲","-")),2),NA())</f>
        <v>1.61</v>
      </c>
      <c r="E21" s="328">
        <f>IF(ISNUMBER(VALUE(SUBSTITUTE(実質収支比率等に係る経年分析!I$49,"▲","-"))),ROUND(VALUE(SUBSTITUTE(実質収支比率等に係る経年分析!I$49,"▲","-")),2),NA())</f>
        <v>-5.53</v>
      </c>
      <c r="F21" s="328">
        <f>IF(ISNUMBER(VALUE(SUBSTITUTE(実質収支比率等に係る経年分析!J$49,"▲","-"))),ROUND(VALUE(SUBSTITUTE(実質収支比率等に係る経年分析!J$49,"▲","-")),2),NA())</f>
        <v>-1.35</v>
      </c>
    </row>
    <row r="24" spans="1:11" x14ac:dyDescent="0.15">
      <c r="A24" s="327" t="s">
        <v>97</v>
      </c>
    </row>
    <row r="25" spans="1:11" x14ac:dyDescent="0.15">
      <c r="A25" s="329"/>
      <c r="B25" s="329" t="str">
        <f>連結実質赤字比率に係る赤字・黒字の構成分析!F$33</f>
        <v>H28</v>
      </c>
      <c r="C25" s="329"/>
      <c r="D25" s="329" t="str">
        <f>連結実質赤字比率に係る赤字・黒字の構成分析!G$33</f>
        <v>H29</v>
      </c>
      <c r="E25" s="329"/>
      <c r="F25" s="329" t="str">
        <f>連結実質赤字比率に係る赤字・黒字の構成分析!H$33</f>
        <v>H30</v>
      </c>
      <c r="G25" s="329"/>
      <c r="H25" s="329" t="str">
        <f>連結実質赤字比率に係る赤字・黒字の構成分析!I$33</f>
        <v>R01</v>
      </c>
      <c r="I25" s="329"/>
      <c r="J25" s="329" t="str">
        <f>連結実質赤字比率に係る赤字・黒字の構成分析!J$33</f>
        <v>R02</v>
      </c>
      <c r="K25" s="329"/>
    </row>
    <row r="26" spans="1:11" x14ac:dyDescent="0.15">
      <c r="A26" s="329"/>
      <c r="B26" s="329" t="s">
        <v>112</v>
      </c>
      <c r="C26" s="329" t="s">
        <v>64</v>
      </c>
      <c r="D26" s="329" t="s">
        <v>112</v>
      </c>
      <c r="E26" s="329" t="s">
        <v>64</v>
      </c>
      <c r="F26" s="329" t="s">
        <v>112</v>
      </c>
      <c r="G26" s="329" t="s">
        <v>64</v>
      </c>
      <c r="H26" s="329" t="s">
        <v>112</v>
      </c>
      <c r="I26" s="329" t="s">
        <v>64</v>
      </c>
      <c r="J26" s="329" t="s">
        <v>112</v>
      </c>
      <c r="K26" s="329" t="s">
        <v>64</v>
      </c>
    </row>
    <row r="27" spans="1:11" x14ac:dyDescent="0.15">
      <c r="A27" s="329" t="str">
        <f>IF(連結実質赤字比率に係る赤字・黒字の構成分析!C$43="",NA(),連結実質赤字比率に係る赤字・黒字の構成分析!C$43)</f>
        <v>その他会計（黒字）</v>
      </c>
      <c r="B27" s="329" t="e">
        <f>IF(ROUND(VALUE(SUBSTITUTE(連結実質赤字比率に係る赤字・黒字の構成分析!F$43,"▲","-")),2)&lt;0,ABS(ROUND(VALUE(SUBSTITUTE(連結実質赤字比率に係る赤字・黒字の構成分析!F$43,"▲","-")),2)),NA())</f>
        <v>#N/A</v>
      </c>
      <c r="C27" s="329">
        <f>IF(ROUND(VALUE(SUBSTITUTE(連結実質赤字比率に係る赤字・黒字の構成分析!F$43,"▲","-")),2)&gt;=0,ABS(ROUND(VALUE(SUBSTITUTE(連結実質赤字比率に係る赤字・黒字の構成分析!F$43,"▲","-")),2)),NA())</f>
        <v>0.67</v>
      </c>
      <c r="D27" s="329" t="e">
        <f>IF(ROUND(VALUE(SUBSTITUTE(連結実質赤字比率に係る赤字・黒字の構成分析!G$43,"▲","-")),2)&lt;0,ABS(ROUND(VALUE(SUBSTITUTE(連結実質赤字比率に係る赤字・黒字の構成分析!G$43,"▲","-")),2)),NA())</f>
        <v>#N/A</v>
      </c>
      <c r="E27" s="329">
        <f>IF(ROUND(VALUE(SUBSTITUTE(連結実質赤字比率に係る赤字・黒字の構成分析!G$43,"▲","-")),2)&gt;=0,ABS(ROUND(VALUE(SUBSTITUTE(連結実質赤字比率に係る赤字・黒字の構成分析!G$43,"▲","-")),2)),NA())</f>
        <v>0.57999999999999996</v>
      </c>
      <c r="F27" s="329" t="e">
        <f>IF(ROUND(VALUE(SUBSTITUTE(連結実質赤字比率に係る赤字・黒字の構成分析!H$43,"▲","-")),2)&lt;0,ABS(ROUND(VALUE(SUBSTITUTE(連結実質赤字比率に係る赤字・黒字の構成分析!H$43,"▲","-")),2)),NA())</f>
        <v>#N/A</v>
      </c>
      <c r="G27" s="329">
        <f>IF(ROUND(VALUE(SUBSTITUTE(連結実質赤字比率に係る赤字・黒字の構成分析!H$43,"▲","-")),2)&gt;=0,ABS(ROUND(VALUE(SUBSTITUTE(連結実質赤字比率に係る赤字・黒字の構成分析!H$43,"▲","-")),2)),NA())</f>
        <v>1.19</v>
      </c>
      <c r="H27" s="329" t="e">
        <f>IF(ROUND(VALUE(SUBSTITUTE(連結実質赤字比率に係る赤字・黒字の構成分析!I$43,"▲","-")),2)&lt;0,ABS(ROUND(VALUE(SUBSTITUTE(連結実質赤字比率に係る赤字・黒字の構成分析!I$43,"▲","-")),2)),NA())</f>
        <v>#VALUE!</v>
      </c>
      <c r="I27" s="329" t="e">
        <f>IF(ROUND(VALUE(SUBSTITUTE(連結実質赤字比率に係る赤字・黒字の構成分析!I$43,"▲","-")),2)&gt;=0,ABS(ROUND(VALUE(SUBSTITUTE(連結実質赤字比率に係る赤字・黒字の構成分析!I$43,"▲","-")),2)),NA())</f>
        <v>#VALUE!</v>
      </c>
      <c r="J27" s="329" t="e">
        <f>IF(ROUND(VALUE(SUBSTITUTE(連結実質赤字比率に係る赤字・黒字の構成分析!J$43,"▲","-")),2)&lt;0,ABS(ROUND(VALUE(SUBSTITUTE(連結実質赤字比率に係る赤字・黒字の構成分析!J$43,"▲","-")),2)),NA())</f>
        <v>#VALUE!</v>
      </c>
      <c r="K27" s="329" t="e">
        <f>IF(ROUND(VALUE(SUBSTITUTE(連結実質赤字比率に係る赤字・黒字の構成分析!J$43,"▲","-")),2)&gt;=0,ABS(ROUND(VALUE(SUBSTITUTE(連結実質赤字比率に係る赤字・黒字の構成分析!J$43,"▲","-")),2)),NA())</f>
        <v>#VALUE!</v>
      </c>
    </row>
    <row r="28" spans="1:11" x14ac:dyDescent="0.15">
      <c r="A28" s="329" t="str">
        <f>IF(連結実質赤字比率に係る赤字・黒字の構成分析!C$42="",NA(),連結実質赤字比率に係る赤字・黒字の構成分析!C$42)</f>
        <v>その他会計（赤字）</v>
      </c>
      <c r="B28" s="329" t="e">
        <f>IF(ROUND(VALUE(SUBSTITUTE(連結実質赤字比率に係る赤字・黒字の構成分析!F$42,"▲","-")),2)&lt;0,ABS(ROUND(VALUE(SUBSTITUTE(連結実質赤字比率に係る赤字・黒字の構成分析!F$42,"▲","-")),2)),NA())</f>
        <v>#VALUE!</v>
      </c>
      <c r="C28" s="329" t="e">
        <f>IF(ROUND(VALUE(SUBSTITUTE(連結実質赤字比率に係る赤字・黒字の構成分析!F$42,"▲","-")),2)&gt;=0,ABS(ROUND(VALUE(SUBSTITUTE(連結実質赤字比率に係る赤字・黒字の構成分析!F$42,"▲","-")),2)),NA())</f>
        <v>#VALUE!</v>
      </c>
      <c r="D28" s="329" t="e">
        <f>IF(ROUND(VALUE(SUBSTITUTE(連結実質赤字比率に係る赤字・黒字の構成分析!G$42,"▲","-")),2)&lt;0,ABS(ROUND(VALUE(SUBSTITUTE(連結実質赤字比率に係る赤字・黒字の構成分析!G$42,"▲","-")),2)),NA())</f>
        <v>#VALUE!</v>
      </c>
      <c r="E28" s="329" t="e">
        <f>IF(ROUND(VALUE(SUBSTITUTE(連結実質赤字比率に係る赤字・黒字の構成分析!G$42,"▲","-")),2)&gt;=0,ABS(ROUND(VALUE(SUBSTITUTE(連結実質赤字比率に係る赤字・黒字の構成分析!G$42,"▲","-")),2)),NA())</f>
        <v>#VALUE!</v>
      </c>
      <c r="F28" s="329" t="e">
        <f>IF(ROUND(VALUE(SUBSTITUTE(連結実質赤字比率に係る赤字・黒字の構成分析!H$42,"▲","-")),2)&lt;0,ABS(ROUND(VALUE(SUBSTITUTE(連結実質赤字比率に係る赤字・黒字の構成分析!H$42,"▲","-")),2)),NA())</f>
        <v>#VALUE!</v>
      </c>
      <c r="G28" s="329" t="e">
        <f>IF(ROUND(VALUE(SUBSTITUTE(連結実質赤字比率に係る赤字・黒字の構成分析!H$42,"▲","-")),2)&gt;=0,ABS(ROUND(VALUE(SUBSTITUTE(連結実質赤字比率に係る赤字・黒字の構成分析!H$42,"▲","-")),2)),NA())</f>
        <v>#VALUE!</v>
      </c>
      <c r="H28" s="329" t="e">
        <f>IF(ROUND(VALUE(SUBSTITUTE(連結実質赤字比率に係る赤字・黒字の構成分析!I$42,"▲","-")),2)&lt;0,ABS(ROUND(VALUE(SUBSTITUTE(連結実質赤字比率に係る赤字・黒字の構成分析!I$42,"▲","-")),2)),NA())</f>
        <v>#VALUE!</v>
      </c>
      <c r="I28" s="329" t="e">
        <f>IF(ROUND(VALUE(SUBSTITUTE(連結実質赤字比率に係る赤字・黒字の構成分析!I$42,"▲","-")),2)&gt;=0,ABS(ROUND(VALUE(SUBSTITUTE(連結実質赤字比率に係る赤字・黒字の構成分析!I$42,"▲","-")),2)),NA())</f>
        <v>#VALUE!</v>
      </c>
      <c r="J28" s="329" t="e">
        <f>IF(ROUND(VALUE(SUBSTITUTE(連結実質赤字比率に係る赤字・黒字の構成分析!J$42,"▲","-")),2)&lt;0,ABS(ROUND(VALUE(SUBSTITUTE(連結実質赤字比率に係る赤字・黒字の構成分析!J$42,"▲","-")),2)),NA())</f>
        <v>#VALUE!</v>
      </c>
      <c r="K28" s="329" t="e">
        <f>IF(ROUND(VALUE(SUBSTITUTE(連結実質赤字比率に係る赤字・黒字の構成分析!J$42,"▲","-")),2)&gt;=0,ABS(ROUND(VALUE(SUBSTITUTE(連結実質赤字比率に係る赤字・黒字の構成分析!J$42,"▲","-")),2)),NA())</f>
        <v>#VALUE!</v>
      </c>
    </row>
    <row r="29" spans="1:11" x14ac:dyDescent="0.15">
      <c r="A29" s="329" t="e">
        <f>IF(連結実質赤字比率に係る赤字・黒字の構成分析!C$41="",NA(),連結実質赤字比率に係る赤字・黒字の構成分析!C$41)</f>
        <v>#N/A</v>
      </c>
      <c r="B29" s="329" t="e">
        <f>IF(ROUND(VALUE(SUBSTITUTE(連結実質赤字比率に係る赤字・黒字の構成分析!F$41,"▲","-")),2)&lt;0,ABS(ROUND(VALUE(SUBSTITUTE(連結実質赤字比率に係る赤字・黒字の構成分析!F$41,"▲","-")),2)),NA())</f>
        <v>#VALUE!</v>
      </c>
      <c r="C29" s="329" t="e">
        <f>IF(ROUND(VALUE(SUBSTITUTE(連結実質赤字比率に係る赤字・黒字の構成分析!F$41,"▲","-")),2)&gt;=0,ABS(ROUND(VALUE(SUBSTITUTE(連結実質赤字比率に係る赤字・黒字の構成分析!F$41,"▲","-")),2)),NA())</f>
        <v>#VALUE!</v>
      </c>
      <c r="D29" s="329" t="e">
        <f>IF(ROUND(VALUE(SUBSTITUTE(連結実質赤字比率に係る赤字・黒字の構成分析!G$41,"▲","-")),2)&lt;0,ABS(ROUND(VALUE(SUBSTITUTE(連結実質赤字比率に係る赤字・黒字の構成分析!G$41,"▲","-")),2)),NA())</f>
        <v>#VALUE!</v>
      </c>
      <c r="E29" s="329" t="e">
        <f>IF(ROUND(VALUE(SUBSTITUTE(連結実質赤字比率に係る赤字・黒字の構成分析!G$41,"▲","-")),2)&gt;=0,ABS(ROUND(VALUE(SUBSTITUTE(連結実質赤字比率に係る赤字・黒字の構成分析!G$41,"▲","-")),2)),NA())</f>
        <v>#VALUE!</v>
      </c>
      <c r="F29" s="329" t="e">
        <f>IF(ROUND(VALUE(SUBSTITUTE(連結実質赤字比率に係る赤字・黒字の構成分析!H$41,"▲","-")),2)&lt;0,ABS(ROUND(VALUE(SUBSTITUTE(連結実質赤字比率に係る赤字・黒字の構成分析!H$41,"▲","-")),2)),NA())</f>
        <v>#VALUE!</v>
      </c>
      <c r="G29" s="329" t="e">
        <f>IF(ROUND(VALUE(SUBSTITUTE(連結実質赤字比率に係る赤字・黒字の構成分析!H$41,"▲","-")),2)&gt;=0,ABS(ROUND(VALUE(SUBSTITUTE(連結実質赤字比率に係る赤字・黒字の構成分析!H$41,"▲","-")),2)),NA())</f>
        <v>#VALUE!</v>
      </c>
      <c r="H29" s="329" t="e">
        <f>IF(ROUND(VALUE(SUBSTITUTE(連結実質赤字比率に係る赤字・黒字の構成分析!I$41,"▲","-")),2)&lt;0,ABS(ROUND(VALUE(SUBSTITUTE(連結実質赤字比率に係る赤字・黒字の構成分析!I$41,"▲","-")),2)),NA())</f>
        <v>#VALUE!</v>
      </c>
      <c r="I29" s="329" t="e">
        <f>IF(ROUND(VALUE(SUBSTITUTE(連結実質赤字比率に係る赤字・黒字の構成分析!I$41,"▲","-")),2)&gt;=0,ABS(ROUND(VALUE(SUBSTITUTE(連結実質赤字比率に係る赤字・黒字の構成分析!I$41,"▲","-")),2)),NA())</f>
        <v>#VALUE!</v>
      </c>
      <c r="J29" s="329" t="e">
        <f>IF(ROUND(VALUE(SUBSTITUTE(連結実質赤字比率に係る赤字・黒字の構成分析!J$41,"▲","-")),2)&lt;0,ABS(ROUND(VALUE(SUBSTITUTE(連結実質赤字比率に係る赤字・黒字の構成分析!J$41,"▲","-")),2)),NA())</f>
        <v>#VALUE!</v>
      </c>
      <c r="K29" s="329" t="e">
        <f>IF(ROUND(VALUE(SUBSTITUTE(連結実質赤字比率に係る赤字・黒字の構成分析!J$41,"▲","-")),2)&gt;=0,ABS(ROUND(VALUE(SUBSTITUTE(連結実質赤字比率に係る赤字・黒字の構成分析!J$41,"▲","-")),2)),NA())</f>
        <v>#VALUE!</v>
      </c>
    </row>
    <row r="30" spans="1:11" x14ac:dyDescent="0.15">
      <c r="A30" s="329" t="str">
        <f>IF(連結実質赤字比率に係る赤字・黒字の構成分析!C$40="",NA(),連結実質赤字比率に係る赤字・黒字の構成分析!C$40)</f>
        <v>介護保険事業特別会計（サービス事業勘定）</v>
      </c>
      <c r="B30" s="329" t="e">
        <f>IF(ROUND(VALUE(SUBSTITUTE(連結実質赤字比率に係る赤字・黒字の構成分析!F$40,"▲","-")),2)&lt;0,ABS(ROUND(VALUE(SUBSTITUTE(連結実質赤字比率に係る赤字・黒字の構成分析!F$40,"▲","-")),2)),NA())</f>
        <v>#N/A</v>
      </c>
      <c r="C30" s="329">
        <f>IF(ROUND(VALUE(SUBSTITUTE(連結実質赤字比率に係る赤字・黒字の構成分析!F$40,"▲","-")),2)&gt;=0,ABS(ROUND(VALUE(SUBSTITUTE(連結実質赤字比率に係る赤字・黒字の構成分析!F$40,"▲","-")),2)),NA())</f>
        <v>0</v>
      </c>
      <c r="D30" s="329" t="e">
        <f>IF(ROUND(VALUE(SUBSTITUTE(連結実質赤字比率に係る赤字・黒字の構成分析!G$40,"▲","-")),2)&lt;0,ABS(ROUND(VALUE(SUBSTITUTE(連結実質赤字比率に係る赤字・黒字の構成分析!G$40,"▲","-")),2)),NA())</f>
        <v>#N/A</v>
      </c>
      <c r="E30" s="329">
        <f>IF(ROUND(VALUE(SUBSTITUTE(連結実質赤字比率に係る赤字・黒字の構成分析!G$40,"▲","-")),2)&gt;=0,ABS(ROUND(VALUE(SUBSTITUTE(連結実質赤字比率に係る赤字・黒字の構成分析!G$40,"▲","-")),2)),NA())</f>
        <v>0</v>
      </c>
      <c r="F30" s="329" t="e">
        <f>IF(ROUND(VALUE(SUBSTITUTE(連結実質赤字比率に係る赤字・黒字の構成分析!H$40,"▲","-")),2)&lt;0,ABS(ROUND(VALUE(SUBSTITUTE(連結実質赤字比率に係る赤字・黒字の構成分析!H$40,"▲","-")),2)),NA())</f>
        <v>#N/A</v>
      </c>
      <c r="G30" s="329">
        <f>IF(ROUND(VALUE(SUBSTITUTE(連結実質赤字比率に係る赤字・黒字の構成分析!H$40,"▲","-")),2)&gt;=0,ABS(ROUND(VALUE(SUBSTITUTE(連結実質赤字比率に係る赤字・黒字の構成分析!H$40,"▲","-")),2)),NA())</f>
        <v>0</v>
      </c>
      <c r="H30" s="329" t="e">
        <f>IF(ROUND(VALUE(SUBSTITUTE(連結実質赤字比率に係る赤字・黒字の構成分析!I$40,"▲","-")),2)&lt;0,ABS(ROUND(VALUE(SUBSTITUTE(連結実質赤字比率に係る赤字・黒字の構成分析!I$40,"▲","-")),2)),NA())</f>
        <v>#N/A</v>
      </c>
      <c r="I30" s="329">
        <f>IF(ROUND(VALUE(SUBSTITUTE(連結実質赤字比率に係る赤字・黒字の構成分析!I$40,"▲","-")),2)&gt;=0,ABS(ROUND(VALUE(SUBSTITUTE(連結実質赤字比率に係る赤字・黒字の構成分析!I$40,"▲","-")),2)),NA())</f>
        <v>0</v>
      </c>
      <c r="J30" s="329" t="e">
        <f>IF(ROUND(VALUE(SUBSTITUTE(連結実質赤字比率に係る赤字・黒字の構成分析!J$40,"▲","-")),2)&lt;0,ABS(ROUND(VALUE(SUBSTITUTE(連結実質赤字比率に係る赤字・黒字の構成分析!J$40,"▲","-")),2)),NA())</f>
        <v>#N/A</v>
      </c>
      <c r="K30" s="329">
        <f>IF(ROUND(VALUE(SUBSTITUTE(連結実質赤字比率に係る赤字・黒字の構成分析!J$40,"▲","-")),2)&gt;=0,ABS(ROUND(VALUE(SUBSTITUTE(連結実質赤字比率に係る赤字・黒字の構成分析!J$40,"▲","-")),2)),NA())</f>
        <v>0</v>
      </c>
    </row>
    <row r="31" spans="1:11" x14ac:dyDescent="0.15">
      <c r="A31" s="329" t="str">
        <f>IF(連結実質赤字比率に係る赤字・黒字の構成分析!C$39="",NA(),連結実質赤字比率に係る赤字・黒字の構成分析!C$39)</f>
        <v>後期高齢者医療特別会計</v>
      </c>
      <c r="B31" s="329" t="e">
        <f>IF(ROUND(VALUE(SUBSTITUTE(連結実質赤字比率に係る赤字・黒字の構成分析!F$39,"▲","-")),2)&lt;0,ABS(ROUND(VALUE(SUBSTITUTE(連結実質赤字比率に係る赤字・黒字の構成分析!F$39,"▲","-")),2)),NA())</f>
        <v>#N/A</v>
      </c>
      <c r="C31" s="329">
        <f>IF(ROUND(VALUE(SUBSTITUTE(連結実質赤字比率に係る赤字・黒字の構成分析!F$39,"▲","-")),2)&gt;=0,ABS(ROUND(VALUE(SUBSTITUTE(連結実質赤字比率に係る赤字・黒字の構成分析!F$39,"▲","-")),2)),NA())</f>
        <v>0.01</v>
      </c>
      <c r="D31" s="329" t="e">
        <f>IF(ROUND(VALUE(SUBSTITUTE(連結実質赤字比率に係る赤字・黒字の構成分析!G$39,"▲","-")),2)&lt;0,ABS(ROUND(VALUE(SUBSTITUTE(連結実質赤字比率に係る赤字・黒字の構成分析!G$39,"▲","-")),2)),NA())</f>
        <v>#N/A</v>
      </c>
      <c r="E31" s="329">
        <f>IF(ROUND(VALUE(SUBSTITUTE(連結実質赤字比率に係る赤字・黒字の構成分析!G$39,"▲","-")),2)&gt;=0,ABS(ROUND(VALUE(SUBSTITUTE(連結実質赤字比率に係る赤字・黒字の構成分析!G$39,"▲","-")),2)),NA())</f>
        <v>0.02</v>
      </c>
      <c r="F31" s="329" t="e">
        <f>IF(ROUND(VALUE(SUBSTITUTE(連結実質赤字比率に係る赤字・黒字の構成分析!H$39,"▲","-")),2)&lt;0,ABS(ROUND(VALUE(SUBSTITUTE(連結実質赤字比率に係る赤字・黒字の構成分析!H$39,"▲","-")),2)),NA())</f>
        <v>#N/A</v>
      </c>
      <c r="G31" s="329">
        <f>IF(ROUND(VALUE(SUBSTITUTE(連結実質赤字比率に係る赤字・黒字の構成分析!H$39,"▲","-")),2)&gt;=0,ABS(ROUND(VALUE(SUBSTITUTE(連結実質赤字比率に係る赤字・黒字の構成分析!H$39,"▲","-")),2)),NA())</f>
        <v>0.01</v>
      </c>
      <c r="H31" s="329" t="e">
        <f>IF(ROUND(VALUE(SUBSTITUTE(連結実質赤字比率に係る赤字・黒字の構成分析!I$39,"▲","-")),2)&lt;0,ABS(ROUND(VALUE(SUBSTITUTE(連結実質赤字比率に係る赤字・黒字の構成分析!I$39,"▲","-")),2)),NA())</f>
        <v>#N/A</v>
      </c>
      <c r="I31" s="329">
        <f>IF(ROUND(VALUE(SUBSTITUTE(連結実質赤字比率に係る赤字・黒字の構成分析!I$39,"▲","-")),2)&gt;=0,ABS(ROUND(VALUE(SUBSTITUTE(連結実質赤字比率に係る赤字・黒字の構成分析!I$39,"▲","-")),2)),NA())</f>
        <v>0.01</v>
      </c>
      <c r="J31" s="329" t="e">
        <f>IF(ROUND(VALUE(SUBSTITUTE(連結実質赤字比率に係る赤字・黒字の構成分析!J$39,"▲","-")),2)&lt;0,ABS(ROUND(VALUE(SUBSTITUTE(連結実質赤字比率に係る赤字・黒字の構成分析!J$39,"▲","-")),2)),NA())</f>
        <v>#N/A</v>
      </c>
      <c r="K31" s="329">
        <f>IF(ROUND(VALUE(SUBSTITUTE(連結実質赤字比率に係る赤字・黒字の構成分析!J$39,"▲","-")),2)&gt;=0,ABS(ROUND(VALUE(SUBSTITUTE(連結実質赤字比率に係る赤字・黒字の構成分析!J$39,"▲","-")),2)),NA())</f>
        <v>0.01</v>
      </c>
    </row>
    <row r="32" spans="1:11" x14ac:dyDescent="0.15">
      <c r="A32" s="329" t="str">
        <f>IF(連結実質赤字比率に係る赤字・黒字の構成分析!C$38="",NA(),連結実質赤字比率に係る赤字・黒字の構成分析!C$38)</f>
        <v>潟上市下水道事業会計</v>
      </c>
      <c r="B32" s="329" t="e">
        <f>IF(ROUND(VALUE(SUBSTITUTE(連結実質赤字比率に係る赤字・黒字の構成分析!F$38,"▲","-")),2)&lt;0,ABS(ROUND(VALUE(SUBSTITUTE(連結実質赤字比率に係る赤字・黒字の構成分析!F$38,"▲","-")),2)),NA())</f>
        <v>#VALUE!</v>
      </c>
      <c r="C32" s="329" t="e">
        <f>IF(ROUND(VALUE(SUBSTITUTE(連結実質赤字比率に係る赤字・黒字の構成分析!F$38,"▲","-")),2)&gt;=0,ABS(ROUND(VALUE(SUBSTITUTE(連結実質赤字比率に係る赤字・黒字の構成分析!F$38,"▲","-")),2)),NA())</f>
        <v>#VALUE!</v>
      </c>
      <c r="D32" s="329" t="e">
        <f>IF(ROUND(VALUE(SUBSTITUTE(連結実質赤字比率に係る赤字・黒字の構成分析!G$38,"▲","-")),2)&lt;0,ABS(ROUND(VALUE(SUBSTITUTE(連結実質赤字比率に係る赤字・黒字の構成分析!G$38,"▲","-")),2)),NA())</f>
        <v>#VALUE!</v>
      </c>
      <c r="E32" s="329" t="e">
        <f>IF(ROUND(VALUE(SUBSTITUTE(連結実質赤字比率に係る赤字・黒字の構成分析!G$38,"▲","-")),2)&gt;=0,ABS(ROUND(VALUE(SUBSTITUTE(連結実質赤字比率に係る赤字・黒字の構成分析!G$38,"▲","-")),2)),NA())</f>
        <v>#VALUE!</v>
      </c>
      <c r="F32" s="329" t="e">
        <f>IF(ROUND(VALUE(SUBSTITUTE(連結実質赤字比率に係る赤字・黒字の構成分析!H$38,"▲","-")),2)&lt;0,ABS(ROUND(VALUE(SUBSTITUTE(連結実質赤字比率に係る赤字・黒字の構成分析!H$38,"▲","-")),2)),NA())</f>
        <v>#VALUE!</v>
      </c>
      <c r="G32" s="329" t="e">
        <f>IF(ROUND(VALUE(SUBSTITUTE(連結実質赤字比率に係る赤字・黒字の構成分析!H$38,"▲","-")),2)&gt;=0,ABS(ROUND(VALUE(SUBSTITUTE(連結実質赤字比率に係る赤字・黒字の構成分析!H$38,"▲","-")),2)),NA())</f>
        <v>#VALUE!</v>
      </c>
      <c r="H32" s="329" t="e">
        <f>IF(ROUND(VALUE(SUBSTITUTE(連結実質赤字比率に係る赤字・黒字の構成分析!I$38,"▲","-")),2)&lt;0,ABS(ROUND(VALUE(SUBSTITUTE(連結実質赤字比率に係る赤字・黒字の構成分析!I$38,"▲","-")),2)),NA())</f>
        <v>#N/A</v>
      </c>
      <c r="I32" s="329">
        <f>IF(ROUND(VALUE(SUBSTITUTE(連結実質赤字比率に係る赤字・黒字の構成分析!I$38,"▲","-")),2)&gt;=0,ABS(ROUND(VALUE(SUBSTITUTE(連結実質赤字比率に係る赤字・黒字の構成分析!I$38,"▲","-")),2)),NA())</f>
        <v>0.66</v>
      </c>
      <c r="J32" s="329" t="e">
        <f>IF(ROUND(VALUE(SUBSTITUTE(連結実質赤字比率に係る赤字・黒字の構成分析!J$38,"▲","-")),2)&lt;0,ABS(ROUND(VALUE(SUBSTITUTE(連結実質赤字比率に係る赤字・黒字の構成分析!J$38,"▲","-")),2)),NA())</f>
        <v>#N/A</v>
      </c>
      <c r="K32" s="329">
        <f>IF(ROUND(VALUE(SUBSTITUTE(連結実質赤字比率に係る赤字・黒字の構成分析!J$38,"▲","-")),2)&gt;=0,ABS(ROUND(VALUE(SUBSTITUTE(連結実質赤字比率に係る赤字・黒字の構成分析!J$38,"▲","-")),2)),NA())</f>
        <v>0.85</v>
      </c>
    </row>
    <row r="33" spans="1:16" x14ac:dyDescent="0.15">
      <c r="A33" s="329" t="str">
        <f>IF(連結実質赤字比率に係る赤字・黒字の構成分析!C$37="",NA(),連結実質赤字比率に係る赤字・黒字の構成分析!C$37)</f>
        <v>介護保険事業特別会計（保険事業勘定）</v>
      </c>
      <c r="B33" s="329" t="e">
        <f>IF(ROUND(VALUE(SUBSTITUTE(連結実質赤字比率に係る赤字・黒字の構成分析!F$37,"▲","-")),2)&lt;0,ABS(ROUND(VALUE(SUBSTITUTE(連結実質赤字比率に係る赤字・黒字の構成分析!F$37,"▲","-")),2)),NA())</f>
        <v>#N/A</v>
      </c>
      <c r="C33" s="329">
        <f>IF(ROUND(VALUE(SUBSTITUTE(連結実質赤字比率に係る赤字・黒字の構成分析!F$37,"▲","-")),2)&gt;=0,ABS(ROUND(VALUE(SUBSTITUTE(連結実質赤字比率に係る赤字・黒字の構成分析!F$37,"▲","-")),2)),NA())</f>
        <v>2.85</v>
      </c>
      <c r="D33" s="329" t="e">
        <f>IF(ROUND(VALUE(SUBSTITUTE(連結実質赤字比率に係る赤字・黒字の構成分析!G$37,"▲","-")),2)&lt;0,ABS(ROUND(VALUE(SUBSTITUTE(連結実質赤字比率に係る赤字・黒字の構成分析!G$37,"▲","-")),2)),NA())</f>
        <v>#N/A</v>
      </c>
      <c r="E33" s="329">
        <f>IF(ROUND(VALUE(SUBSTITUTE(連結実質赤字比率に係る赤字・黒字の構成分析!G$37,"▲","-")),2)&gt;=0,ABS(ROUND(VALUE(SUBSTITUTE(連結実質赤字比率に係る赤字・黒字の構成分析!G$37,"▲","-")),2)),NA())</f>
        <v>2.0699999999999998</v>
      </c>
      <c r="F33" s="329" t="e">
        <f>IF(ROUND(VALUE(SUBSTITUTE(連結実質赤字比率に係る赤字・黒字の構成分析!H$37,"▲","-")),2)&lt;0,ABS(ROUND(VALUE(SUBSTITUTE(連結実質赤字比率に係る赤字・黒字の構成分析!H$37,"▲","-")),2)),NA())</f>
        <v>#N/A</v>
      </c>
      <c r="G33" s="329">
        <f>IF(ROUND(VALUE(SUBSTITUTE(連結実質赤字比率に係る赤字・黒字の構成分析!H$37,"▲","-")),2)&gt;=0,ABS(ROUND(VALUE(SUBSTITUTE(連結実質赤字比率に係る赤字・黒字の構成分析!H$37,"▲","-")),2)),NA())</f>
        <v>1.51</v>
      </c>
      <c r="H33" s="329" t="e">
        <f>IF(ROUND(VALUE(SUBSTITUTE(連結実質赤字比率に係る赤字・黒字の構成分析!I$37,"▲","-")),2)&lt;0,ABS(ROUND(VALUE(SUBSTITUTE(連結実質赤字比率に係る赤字・黒字の構成分析!I$37,"▲","-")),2)),NA())</f>
        <v>#N/A</v>
      </c>
      <c r="I33" s="329">
        <f>IF(ROUND(VALUE(SUBSTITUTE(連結実質赤字比率に係る赤字・黒字の構成分析!I$37,"▲","-")),2)&gt;=0,ABS(ROUND(VALUE(SUBSTITUTE(連結実質赤字比率に係る赤字・黒字の構成分析!I$37,"▲","-")),2)),NA())</f>
        <v>1.87</v>
      </c>
      <c r="J33" s="329" t="e">
        <f>IF(ROUND(VALUE(SUBSTITUTE(連結実質赤字比率に係る赤字・黒字の構成分析!J$37,"▲","-")),2)&lt;0,ABS(ROUND(VALUE(SUBSTITUTE(連結実質赤字比率に係る赤字・黒字の構成分析!J$37,"▲","-")),2)),NA())</f>
        <v>#N/A</v>
      </c>
      <c r="K33" s="329">
        <f>IF(ROUND(VALUE(SUBSTITUTE(連結実質赤字比率に係る赤字・黒字の構成分析!J$37,"▲","-")),2)&gt;=0,ABS(ROUND(VALUE(SUBSTITUTE(連結実質赤字比率に係る赤字・黒字の構成分析!J$37,"▲","-")),2)),NA())</f>
        <v>2.04</v>
      </c>
    </row>
    <row r="34" spans="1:16" x14ac:dyDescent="0.15">
      <c r="A34" s="329" t="str">
        <f>IF(連結実質赤字比率に係る赤字・黒字の構成分析!C$36="",NA(),連結実質赤字比率に係る赤字・黒字の構成分析!C$36)</f>
        <v>国民健康保険事業特別会計</v>
      </c>
      <c r="B34" s="329" t="e">
        <f>IF(ROUND(VALUE(SUBSTITUTE(連結実質赤字比率に係る赤字・黒字の構成分析!F$36,"▲","-")),2)&lt;0,ABS(ROUND(VALUE(SUBSTITUTE(連結実質赤字比率に係る赤字・黒字の構成分析!F$36,"▲","-")),2)),NA())</f>
        <v>#N/A</v>
      </c>
      <c r="C34" s="329">
        <f>IF(ROUND(VALUE(SUBSTITUTE(連結実質赤字比率に係る赤字・黒字の構成分析!F$36,"▲","-")),2)&gt;=0,ABS(ROUND(VALUE(SUBSTITUTE(連結実質赤字比率に係る赤字・黒字の構成分析!F$36,"▲","-")),2)),NA())</f>
        <v>3.43</v>
      </c>
      <c r="D34" s="329" t="e">
        <f>IF(ROUND(VALUE(SUBSTITUTE(連結実質赤字比率に係る赤字・黒字の構成分析!G$36,"▲","-")),2)&lt;0,ABS(ROUND(VALUE(SUBSTITUTE(連結実質赤字比率に係る赤字・黒字の構成分析!G$36,"▲","-")),2)),NA())</f>
        <v>#N/A</v>
      </c>
      <c r="E34" s="329">
        <f>IF(ROUND(VALUE(SUBSTITUTE(連結実質赤字比率に係る赤字・黒字の構成分析!G$36,"▲","-")),2)&gt;=0,ABS(ROUND(VALUE(SUBSTITUTE(連結実質赤字比率に係る赤字・黒字の構成分析!G$36,"▲","-")),2)),NA())</f>
        <v>4.6100000000000003</v>
      </c>
      <c r="F34" s="329" t="e">
        <f>IF(ROUND(VALUE(SUBSTITUTE(連結実質赤字比率に係る赤字・黒字の構成分析!H$36,"▲","-")),2)&lt;0,ABS(ROUND(VALUE(SUBSTITUTE(連結実質赤字比率に係る赤字・黒字の構成分析!H$36,"▲","-")),2)),NA())</f>
        <v>#N/A</v>
      </c>
      <c r="G34" s="329">
        <f>IF(ROUND(VALUE(SUBSTITUTE(連結実質赤字比率に係る赤字・黒字の構成分析!H$36,"▲","-")),2)&gt;=0,ABS(ROUND(VALUE(SUBSTITUTE(連結実質赤字比率に係る赤字・黒字の構成分析!H$36,"▲","-")),2)),NA())</f>
        <v>3.31</v>
      </c>
      <c r="H34" s="329" t="e">
        <f>IF(ROUND(VALUE(SUBSTITUTE(連結実質赤字比率に係る赤字・黒字の構成分析!I$36,"▲","-")),2)&lt;0,ABS(ROUND(VALUE(SUBSTITUTE(連結実質赤字比率に係る赤字・黒字の構成分析!I$36,"▲","-")),2)),NA())</f>
        <v>#N/A</v>
      </c>
      <c r="I34" s="329">
        <f>IF(ROUND(VALUE(SUBSTITUTE(連結実質赤字比率に係る赤字・黒字の構成分析!I$36,"▲","-")),2)&gt;=0,ABS(ROUND(VALUE(SUBSTITUTE(連結実質赤字比率に係る赤字・黒字の構成分析!I$36,"▲","-")),2)),NA())</f>
        <v>3.59</v>
      </c>
      <c r="J34" s="329" t="e">
        <f>IF(ROUND(VALUE(SUBSTITUTE(連結実質赤字比率に係る赤字・黒字の構成分析!J$36,"▲","-")),2)&lt;0,ABS(ROUND(VALUE(SUBSTITUTE(連結実質赤字比率に係る赤字・黒字の構成分析!J$36,"▲","-")),2)),NA())</f>
        <v>#N/A</v>
      </c>
      <c r="K34" s="329">
        <f>IF(ROUND(VALUE(SUBSTITUTE(連結実質赤字比率に係る赤字・黒字の構成分析!J$36,"▲","-")),2)&gt;=0,ABS(ROUND(VALUE(SUBSTITUTE(連結実質赤字比率に係る赤字・黒字の構成分析!J$36,"▲","-")),2)),NA())</f>
        <v>3.96</v>
      </c>
    </row>
    <row r="35" spans="1:16" x14ac:dyDescent="0.15">
      <c r="A35" s="329" t="str">
        <f>IF(連結実質赤字比率に係る赤字・黒字の構成分析!C$35="",NA(),連結実質赤字比率に係る赤字・黒字の構成分析!C$35)</f>
        <v>水道事業会計</v>
      </c>
      <c r="B35" s="329" t="e">
        <f>IF(ROUND(VALUE(SUBSTITUTE(連結実質赤字比率に係る赤字・黒字の構成分析!F$35,"▲","-")),2)&lt;0,ABS(ROUND(VALUE(SUBSTITUTE(連結実質赤字比率に係る赤字・黒字の構成分析!F$35,"▲","-")),2)),NA())</f>
        <v>#N/A</v>
      </c>
      <c r="C35" s="329">
        <f>IF(ROUND(VALUE(SUBSTITUTE(連結実質赤字比率に係る赤字・黒字の構成分析!F$35,"▲","-")),2)&gt;=0,ABS(ROUND(VALUE(SUBSTITUTE(連結実質赤字比率に係る赤字・黒字の構成分析!F$35,"▲","-")),2)),NA())</f>
        <v>4.3899999999999997</v>
      </c>
      <c r="D35" s="329" t="e">
        <f>IF(ROUND(VALUE(SUBSTITUTE(連結実質赤字比率に係る赤字・黒字の構成分析!G$35,"▲","-")),2)&lt;0,ABS(ROUND(VALUE(SUBSTITUTE(連結実質赤字比率に係る赤字・黒字の構成分析!G$35,"▲","-")),2)),NA())</f>
        <v>#N/A</v>
      </c>
      <c r="E35" s="329">
        <f>IF(ROUND(VALUE(SUBSTITUTE(連結実質赤字比率に係る赤字・黒字の構成分析!G$35,"▲","-")),2)&gt;=0,ABS(ROUND(VALUE(SUBSTITUTE(連結実質赤字比率に係る赤字・黒字の構成分析!G$35,"▲","-")),2)),NA())</f>
        <v>3.97</v>
      </c>
      <c r="F35" s="329" t="e">
        <f>IF(ROUND(VALUE(SUBSTITUTE(連結実質赤字比率に係る赤字・黒字の構成分析!H$35,"▲","-")),2)&lt;0,ABS(ROUND(VALUE(SUBSTITUTE(連結実質赤字比率に係る赤字・黒字の構成分析!H$35,"▲","-")),2)),NA())</f>
        <v>#N/A</v>
      </c>
      <c r="G35" s="329">
        <f>IF(ROUND(VALUE(SUBSTITUTE(連結実質赤字比率に係る赤字・黒字の構成分析!H$35,"▲","-")),2)&gt;=0,ABS(ROUND(VALUE(SUBSTITUTE(連結実質赤字比率に係る赤字・黒字の構成分析!H$35,"▲","-")),2)),NA())</f>
        <v>4.96</v>
      </c>
      <c r="H35" s="329" t="e">
        <f>IF(ROUND(VALUE(SUBSTITUTE(連結実質赤字比率に係る赤字・黒字の構成分析!I$35,"▲","-")),2)&lt;0,ABS(ROUND(VALUE(SUBSTITUTE(連結実質赤字比率に係る赤字・黒字の構成分析!I$35,"▲","-")),2)),NA())</f>
        <v>#N/A</v>
      </c>
      <c r="I35" s="329">
        <f>IF(ROUND(VALUE(SUBSTITUTE(連結実質赤字比率に係る赤字・黒字の構成分析!I$35,"▲","-")),2)&gt;=0,ABS(ROUND(VALUE(SUBSTITUTE(連結実質赤字比率に係る赤字・黒字の構成分析!I$35,"▲","-")),2)),NA())</f>
        <v>5.59</v>
      </c>
      <c r="J35" s="329" t="e">
        <f>IF(ROUND(VALUE(SUBSTITUTE(連結実質赤字比率に係る赤字・黒字の構成分析!J$35,"▲","-")),2)&lt;0,ABS(ROUND(VALUE(SUBSTITUTE(連結実質赤字比率に係る赤字・黒字の構成分析!J$35,"▲","-")),2)),NA())</f>
        <v>#N/A</v>
      </c>
      <c r="K35" s="329">
        <f>IF(ROUND(VALUE(SUBSTITUTE(連結実質赤字比率に係る赤字・黒字の構成分析!J$35,"▲","-")),2)&gt;=0,ABS(ROUND(VALUE(SUBSTITUTE(連結実質赤字比率に係る赤字・黒字の構成分析!J$35,"▲","-")),2)),NA())</f>
        <v>4.83</v>
      </c>
    </row>
    <row r="36" spans="1:16" x14ac:dyDescent="0.15">
      <c r="A36" s="329" t="str">
        <f>IF(連結実質赤字比率に係る赤字・黒字の構成分析!C$34="",NA(),連結実質赤字比率に係る赤字・黒字の構成分析!C$34)</f>
        <v>一般会計</v>
      </c>
      <c r="B36" s="329" t="e">
        <f>IF(ROUND(VALUE(SUBSTITUTE(連結実質赤字比率に係る赤字・黒字の構成分析!F$34,"▲","-")),2)&lt;0,ABS(ROUND(VALUE(SUBSTITUTE(連結実質赤字比率に係る赤字・黒字の構成分析!F$34,"▲","-")),2)),NA())</f>
        <v>#N/A</v>
      </c>
      <c r="C36" s="329">
        <f>IF(ROUND(VALUE(SUBSTITUTE(連結実質赤字比率に係る赤字・黒字の構成分析!F$34,"▲","-")),2)&gt;=0,ABS(ROUND(VALUE(SUBSTITUTE(連結実質赤字比率に係る赤字・黒字の構成分析!F$34,"▲","-")),2)),NA())</f>
        <v>6.84</v>
      </c>
      <c r="D36" s="329" t="e">
        <f>IF(ROUND(VALUE(SUBSTITUTE(連結実質赤字比率に係る赤字・黒字の構成分析!G$34,"▲","-")),2)&lt;0,ABS(ROUND(VALUE(SUBSTITUTE(連結実質赤字比率に係る赤字・黒字の構成分析!G$34,"▲","-")),2)),NA())</f>
        <v>#N/A</v>
      </c>
      <c r="E36" s="329">
        <f>IF(ROUND(VALUE(SUBSTITUTE(連結実質赤字比率に係る赤字・黒字の構成分析!G$34,"▲","-")),2)&gt;=0,ABS(ROUND(VALUE(SUBSTITUTE(連結実質赤字比率に係る赤字・黒字の構成分析!G$34,"▲","-")),2)),NA())</f>
        <v>6.48</v>
      </c>
      <c r="F36" s="329" t="e">
        <f>IF(ROUND(VALUE(SUBSTITUTE(連結実質赤字比率に係る赤字・黒字の構成分析!H$34,"▲","-")),2)&lt;0,ABS(ROUND(VALUE(SUBSTITUTE(連結実質赤字比率に係る赤字・黒字の構成分析!H$34,"▲","-")),2)),NA())</f>
        <v>#N/A</v>
      </c>
      <c r="G36" s="329">
        <f>IF(ROUND(VALUE(SUBSTITUTE(連結実質赤字比率に係る赤字・黒字の構成分析!H$34,"▲","-")),2)&gt;=0,ABS(ROUND(VALUE(SUBSTITUTE(連結実質赤字比率に係る赤字・黒字の構成分析!H$34,"▲","-")),2)),NA())</f>
        <v>7.59</v>
      </c>
      <c r="H36" s="329" t="e">
        <f>IF(ROUND(VALUE(SUBSTITUTE(連結実質赤字比率に係る赤字・黒字の構成分析!I$34,"▲","-")),2)&lt;0,ABS(ROUND(VALUE(SUBSTITUTE(連結実質赤字比率に係る赤字・黒字の構成分析!I$34,"▲","-")),2)),NA())</f>
        <v>#N/A</v>
      </c>
      <c r="I36" s="329">
        <f>IF(ROUND(VALUE(SUBSTITUTE(連結実質赤字比率に係る赤字・黒字の構成分析!I$34,"▲","-")),2)&gt;=0,ABS(ROUND(VALUE(SUBSTITUTE(連結実質赤字比率に係る赤字・黒字の構成分析!I$34,"▲","-")),2)),NA())</f>
        <v>5.98</v>
      </c>
      <c r="J36" s="329" t="e">
        <f>IF(ROUND(VALUE(SUBSTITUTE(連結実質赤字比率に係る赤字・黒字の構成分析!J$34,"▲","-")),2)&lt;0,ABS(ROUND(VALUE(SUBSTITUTE(連結実質赤字比率に係る赤字・黒字の構成分析!J$34,"▲","-")),2)),NA())</f>
        <v>#N/A</v>
      </c>
      <c r="K36" s="329">
        <f>IF(ROUND(VALUE(SUBSTITUTE(連結実質赤字比率に係る赤字・黒字の構成分析!J$34,"▲","-")),2)&gt;=0,ABS(ROUND(VALUE(SUBSTITUTE(連結実質赤字比率に係る赤字・黒字の構成分析!J$34,"▲","-")),2)),NA())</f>
        <v>9.56</v>
      </c>
    </row>
    <row r="39" spans="1:16" x14ac:dyDescent="0.15">
      <c r="A39" s="327" t="s">
        <v>13</v>
      </c>
    </row>
    <row r="40" spans="1:16" x14ac:dyDescent="0.15">
      <c r="A40" s="330"/>
      <c r="B40" s="330" t="str">
        <f>'実質公債費比率（分子）の構造'!K$44</f>
        <v>H28</v>
      </c>
      <c r="C40" s="330"/>
      <c r="D40" s="330"/>
      <c r="E40" s="330" t="str">
        <f>'実質公債費比率（分子）の構造'!L$44</f>
        <v>H29</v>
      </c>
      <c r="F40" s="330"/>
      <c r="G40" s="330"/>
      <c r="H40" s="330" t="str">
        <f>'実質公債費比率（分子）の構造'!M$44</f>
        <v>H30</v>
      </c>
      <c r="I40" s="330"/>
      <c r="J40" s="330"/>
      <c r="K40" s="330" t="str">
        <f>'実質公債費比率（分子）の構造'!N$44</f>
        <v>R01</v>
      </c>
      <c r="L40" s="330"/>
      <c r="M40" s="330"/>
      <c r="N40" s="330" t="str">
        <f>'実質公債費比率（分子）の構造'!O$44</f>
        <v>R02</v>
      </c>
      <c r="O40" s="330"/>
      <c r="P40" s="330"/>
    </row>
    <row r="41" spans="1:16" x14ac:dyDescent="0.15">
      <c r="A41" s="330"/>
      <c r="B41" s="330" t="s">
        <v>105</v>
      </c>
      <c r="C41" s="330"/>
      <c r="D41" s="330" t="s">
        <v>113</v>
      </c>
      <c r="E41" s="330" t="s">
        <v>105</v>
      </c>
      <c r="F41" s="330"/>
      <c r="G41" s="330" t="s">
        <v>113</v>
      </c>
      <c r="H41" s="330" t="s">
        <v>105</v>
      </c>
      <c r="I41" s="330"/>
      <c r="J41" s="330" t="s">
        <v>113</v>
      </c>
      <c r="K41" s="330" t="s">
        <v>105</v>
      </c>
      <c r="L41" s="330"/>
      <c r="M41" s="330" t="s">
        <v>113</v>
      </c>
      <c r="N41" s="330" t="s">
        <v>105</v>
      </c>
      <c r="O41" s="330"/>
      <c r="P41" s="330" t="s">
        <v>113</v>
      </c>
    </row>
    <row r="42" spans="1:16" x14ac:dyDescent="0.15">
      <c r="A42" s="330" t="s">
        <v>114</v>
      </c>
      <c r="B42" s="330"/>
      <c r="C42" s="330"/>
      <c r="D42" s="330">
        <f>'実質公債費比率（分子）の構造'!K$52</f>
        <v>1614</v>
      </c>
      <c r="E42" s="330"/>
      <c r="F42" s="330"/>
      <c r="G42" s="330">
        <f>'実質公債費比率（分子）の構造'!L$52</f>
        <v>1785</v>
      </c>
      <c r="H42" s="330"/>
      <c r="I42" s="330"/>
      <c r="J42" s="330">
        <f>'実質公債費比率（分子）の構造'!M$52</f>
        <v>1807</v>
      </c>
      <c r="K42" s="330"/>
      <c r="L42" s="330"/>
      <c r="M42" s="330">
        <f>'実質公債費比率（分子）の構造'!N$52</f>
        <v>1798</v>
      </c>
      <c r="N42" s="330"/>
      <c r="O42" s="330"/>
      <c r="P42" s="330">
        <f>'実質公債費比率（分子）の構造'!O$52</f>
        <v>1802</v>
      </c>
    </row>
    <row r="43" spans="1:16" x14ac:dyDescent="0.15">
      <c r="A43" s="330" t="s">
        <v>43</v>
      </c>
      <c r="B43" s="330" t="str">
        <f>'実質公債費比率（分子）の構造'!K$51</f>
        <v>-</v>
      </c>
      <c r="C43" s="330"/>
      <c r="D43" s="330"/>
      <c r="E43" s="330" t="str">
        <f>'実質公債費比率（分子）の構造'!L$51</f>
        <v>-</v>
      </c>
      <c r="F43" s="330"/>
      <c r="G43" s="330"/>
      <c r="H43" s="330" t="str">
        <f>'実質公債費比率（分子）の構造'!M$51</f>
        <v>-</v>
      </c>
      <c r="I43" s="330"/>
      <c r="J43" s="330"/>
      <c r="K43" s="330" t="str">
        <f>'実質公債費比率（分子）の構造'!N$51</f>
        <v>-</v>
      </c>
      <c r="L43" s="330"/>
      <c r="M43" s="330"/>
      <c r="N43" s="330" t="str">
        <f>'実質公債費比率（分子）の構造'!O$51</f>
        <v>-</v>
      </c>
      <c r="O43" s="330"/>
      <c r="P43" s="330"/>
    </row>
    <row r="44" spans="1:16" x14ac:dyDescent="0.15">
      <c r="A44" s="330" t="s">
        <v>41</v>
      </c>
      <c r="B44" s="330">
        <f>'実質公債費比率（分子）の構造'!K$50</f>
        <v>58</v>
      </c>
      <c r="C44" s="330"/>
      <c r="D44" s="330"/>
      <c r="E44" s="330">
        <f>'実質公債費比率（分子）の構造'!L$50</f>
        <v>12</v>
      </c>
      <c r="F44" s="330"/>
      <c r="G44" s="330"/>
      <c r="H44" s="330">
        <f>'実質公債費比率（分子）の構造'!M$50</f>
        <v>9</v>
      </c>
      <c r="I44" s="330"/>
      <c r="J44" s="330"/>
      <c r="K44" s="330">
        <f>'実質公債費比率（分子）の構造'!N$50</f>
        <v>9</v>
      </c>
      <c r="L44" s="330"/>
      <c r="M44" s="330"/>
      <c r="N44" s="330">
        <f>'実質公債費比率（分子）の構造'!O$50</f>
        <v>9</v>
      </c>
      <c r="O44" s="330"/>
      <c r="P44" s="330"/>
    </row>
    <row r="45" spans="1:16" x14ac:dyDescent="0.15">
      <c r="A45" s="330" t="s">
        <v>0</v>
      </c>
      <c r="B45" s="330">
        <f>'実質公債費比率（分子）の構造'!K$49</f>
        <v>47</v>
      </c>
      <c r="C45" s="330"/>
      <c r="D45" s="330"/>
      <c r="E45" s="330">
        <f>'実質公債費比率（分子）の構造'!L$49</f>
        <v>66</v>
      </c>
      <c r="F45" s="330"/>
      <c r="G45" s="330"/>
      <c r="H45" s="330">
        <f>'実質公債費比率（分子）の構造'!M$49</f>
        <v>59</v>
      </c>
      <c r="I45" s="330"/>
      <c r="J45" s="330"/>
      <c r="K45" s="330">
        <f>'実質公債費比率（分子）の構造'!N$49</f>
        <v>58</v>
      </c>
      <c r="L45" s="330"/>
      <c r="M45" s="330"/>
      <c r="N45" s="330">
        <f>'実質公債費比率（分子）の構造'!O$49</f>
        <v>63</v>
      </c>
      <c r="O45" s="330"/>
      <c r="P45" s="330"/>
    </row>
    <row r="46" spans="1:16" x14ac:dyDescent="0.15">
      <c r="A46" s="330" t="s">
        <v>36</v>
      </c>
      <c r="B46" s="330">
        <f>'実質公債費比率（分子）の構造'!K$48</f>
        <v>561</v>
      </c>
      <c r="C46" s="330"/>
      <c r="D46" s="330"/>
      <c r="E46" s="330">
        <f>'実質公債費比率（分子）の構造'!L$48</f>
        <v>553</v>
      </c>
      <c r="F46" s="330"/>
      <c r="G46" s="330"/>
      <c r="H46" s="330">
        <f>'実質公債費比率（分子）の構造'!M$48</f>
        <v>524</v>
      </c>
      <c r="I46" s="330"/>
      <c r="J46" s="330"/>
      <c r="K46" s="330">
        <f>'実質公債費比率（分子）の構造'!N$48</f>
        <v>428</v>
      </c>
      <c r="L46" s="330"/>
      <c r="M46" s="330"/>
      <c r="N46" s="330">
        <f>'実質公債費比率（分子）の構造'!O$48</f>
        <v>431</v>
      </c>
      <c r="O46" s="330"/>
      <c r="P46" s="330"/>
    </row>
    <row r="47" spans="1:16" x14ac:dyDescent="0.15">
      <c r="A47" s="330" t="s">
        <v>33</v>
      </c>
      <c r="B47" s="330" t="str">
        <f>'実質公債費比率（分子）の構造'!K$47</f>
        <v>-</v>
      </c>
      <c r="C47" s="330"/>
      <c r="D47" s="330"/>
      <c r="E47" s="330" t="str">
        <f>'実質公債費比率（分子）の構造'!L$47</f>
        <v>-</v>
      </c>
      <c r="F47" s="330"/>
      <c r="G47" s="330"/>
      <c r="H47" s="330" t="str">
        <f>'実質公債費比率（分子）の構造'!M$47</f>
        <v>-</v>
      </c>
      <c r="I47" s="330"/>
      <c r="J47" s="330"/>
      <c r="K47" s="330" t="str">
        <f>'実質公債費比率（分子）の構造'!N$47</f>
        <v>-</v>
      </c>
      <c r="L47" s="330"/>
      <c r="M47" s="330"/>
      <c r="N47" s="330" t="str">
        <f>'実質公債費比率（分子）の構造'!O$47</f>
        <v>-</v>
      </c>
      <c r="O47" s="330"/>
      <c r="P47" s="330"/>
    </row>
    <row r="48" spans="1:16" x14ac:dyDescent="0.15">
      <c r="A48" s="330" t="s">
        <v>31</v>
      </c>
      <c r="B48" s="330" t="str">
        <f>'実質公債費比率（分子）の構造'!K$46</f>
        <v>-</v>
      </c>
      <c r="C48" s="330"/>
      <c r="D48" s="330"/>
      <c r="E48" s="330" t="str">
        <f>'実質公債費比率（分子）の構造'!L$46</f>
        <v>-</v>
      </c>
      <c r="F48" s="330"/>
      <c r="G48" s="330"/>
      <c r="H48" s="330" t="str">
        <f>'実質公債費比率（分子）の構造'!M$46</f>
        <v>-</v>
      </c>
      <c r="I48" s="330"/>
      <c r="J48" s="330"/>
      <c r="K48" s="330" t="str">
        <f>'実質公債費比率（分子）の構造'!N$46</f>
        <v>-</v>
      </c>
      <c r="L48" s="330"/>
      <c r="M48" s="330"/>
      <c r="N48" s="330" t="str">
        <f>'実質公債費比率（分子）の構造'!O$46</f>
        <v>-</v>
      </c>
      <c r="O48" s="330"/>
      <c r="P48" s="330"/>
    </row>
    <row r="49" spans="1:16" x14ac:dyDescent="0.15">
      <c r="A49" s="330" t="s">
        <v>24</v>
      </c>
      <c r="B49" s="330">
        <f>'実質公債費比率（分子）の構造'!K$45</f>
        <v>1468</v>
      </c>
      <c r="C49" s="330"/>
      <c r="D49" s="330"/>
      <c r="E49" s="330">
        <f>'実質公債費比率（分子）の構造'!L$45</f>
        <v>1713</v>
      </c>
      <c r="F49" s="330"/>
      <c r="G49" s="330"/>
      <c r="H49" s="330">
        <f>'実質公債費比率（分子）の構造'!M$45</f>
        <v>1760</v>
      </c>
      <c r="I49" s="330"/>
      <c r="J49" s="330"/>
      <c r="K49" s="330">
        <f>'実質公債費比率（分子）の構造'!N$45</f>
        <v>1807</v>
      </c>
      <c r="L49" s="330"/>
      <c r="M49" s="330"/>
      <c r="N49" s="330">
        <f>'実質公債費比率（分子）の構造'!O$45</f>
        <v>1854</v>
      </c>
      <c r="O49" s="330"/>
      <c r="P49" s="330"/>
    </row>
    <row r="50" spans="1:16" x14ac:dyDescent="0.15">
      <c r="A50" s="330" t="s">
        <v>56</v>
      </c>
      <c r="B50" s="330" t="e">
        <f>NA()</f>
        <v>#N/A</v>
      </c>
      <c r="C50" s="330">
        <f>IF(ISNUMBER('実質公債費比率（分子）の構造'!K$53),'実質公債費比率（分子）の構造'!K$53,NA())</f>
        <v>520</v>
      </c>
      <c r="D50" s="330" t="e">
        <f>NA()</f>
        <v>#N/A</v>
      </c>
      <c r="E50" s="330" t="e">
        <f>NA()</f>
        <v>#N/A</v>
      </c>
      <c r="F50" s="330">
        <f>IF(ISNUMBER('実質公債費比率（分子）の構造'!L$53),'実質公債費比率（分子）の構造'!L$53,NA())</f>
        <v>559</v>
      </c>
      <c r="G50" s="330" t="e">
        <f>NA()</f>
        <v>#N/A</v>
      </c>
      <c r="H50" s="330" t="e">
        <f>NA()</f>
        <v>#N/A</v>
      </c>
      <c r="I50" s="330">
        <f>IF(ISNUMBER('実質公債費比率（分子）の構造'!M$53),'実質公債費比率（分子）の構造'!M$53,NA())</f>
        <v>545</v>
      </c>
      <c r="J50" s="330" t="e">
        <f>NA()</f>
        <v>#N/A</v>
      </c>
      <c r="K50" s="330" t="e">
        <f>NA()</f>
        <v>#N/A</v>
      </c>
      <c r="L50" s="330">
        <f>IF(ISNUMBER('実質公債費比率（分子）の構造'!N$53),'実質公債費比率（分子）の構造'!N$53,NA())</f>
        <v>504</v>
      </c>
      <c r="M50" s="330" t="e">
        <f>NA()</f>
        <v>#N/A</v>
      </c>
      <c r="N50" s="330" t="e">
        <f>NA()</f>
        <v>#N/A</v>
      </c>
      <c r="O50" s="330">
        <f>IF(ISNUMBER('実質公債費比率（分子）の構造'!O$53),'実質公債費比率（分子）の構造'!O$53,NA())</f>
        <v>555</v>
      </c>
      <c r="P50" s="330" t="e">
        <f>NA()</f>
        <v>#N/A</v>
      </c>
    </row>
    <row r="53" spans="1:16" x14ac:dyDescent="0.15">
      <c r="A53" s="327" t="s">
        <v>117</v>
      </c>
    </row>
    <row r="54" spans="1:16" x14ac:dyDescent="0.15">
      <c r="A54" s="329"/>
      <c r="B54" s="329" t="str">
        <f>'将来負担比率（分子）の構造'!I$40</f>
        <v>H28</v>
      </c>
      <c r="C54" s="329"/>
      <c r="D54" s="329"/>
      <c r="E54" s="329" t="str">
        <f>'将来負担比率（分子）の構造'!J$40</f>
        <v>H29</v>
      </c>
      <c r="F54" s="329"/>
      <c r="G54" s="329"/>
      <c r="H54" s="329" t="str">
        <f>'将来負担比率（分子）の構造'!K$40</f>
        <v>H30</v>
      </c>
      <c r="I54" s="329"/>
      <c r="J54" s="329"/>
      <c r="K54" s="329" t="str">
        <f>'将来負担比率（分子）の構造'!L$40</f>
        <v>R01</v>
      </c>
      <c r="L54" s="329"/>
      <c r="M54" s="329"/>
      <c r="N54" s="329" t="str">
        <f>'将来負担比率（分子）の構造'!M$40</f>
        <v>R02</v>
      </c>
      <c r="O54" s="329"/>
      <c r="P54" s="329"/>
    </row>
    <row r="55" spans="1:16" x14ac:dyDescent="0.15">
      <c r="A55" s="329"/>
      <c r="B55" s="329" t="s">
        <v>121</v>
      </c>
      <c r="C55" s="329"/>
      <c r="D55" s="329" t="s">
        <v>124</v>
      </c>
      <c r="E55" s="329" t="s">
        <v>121</v>
      </c>
      <c r="F55" s="329"/>
      <c r="G55" s="329" t="s">
        <v>124</v>
      </c>
      <c r="H55" s="329" t="s">
        <v>121</v>
      </c>
      <c r="I55" s="329"/>
      <c r="J55" s="329" t="s">
        <v>124</v>
      </c>
      <c r="K55" s="329" t="s">
        <v>121</v>
      </c>
      <c r="L55" s="329"/>
      <c r="M55" s="329" t="s">
        <v>124</v>
      </c>
      <c r="N55" s="329" t="s">
        <v>121</v>
      </c>
      <c r="O55" s="329"/>
      <c r="P55" s="329" t="s">
        <v>124</v>
      </c>
    </row>
    <row r="56" spans="1:16" x14ac:dyDescent="0.15">
      <c r="A56" s="329" t="s">
        <v>48</v>
      </c>
      <c r="B56" s="329"/>
      <c r="C56" s="329"/>
      <c r="D56" s="329">
        <f>'将来負担比率（分子）の構造'!I$52</f>
        <v>20184</v>
      </c>
      <c r="E56" s="329"/>
      <c r="F56" s="329"/>
      <c r="G56" s="329">
        <f>'将来負担比率（分子）の構造'!J$52</f>
        <v>20268</v>
      </c>
      <c r="H56" s="329"/>
      <c r="I56" s="329"/>
      <c r="J56" s="329">
        <f>'将来負担比率（分子）の構造'!K$52</f>
        <v>19839</v>
      </c>
      <c r="K56" s="329"/>
      <c r="L56" s="329"/>
      <c r="M56" s="329">
        <f>'将来負担比率（分子）の構造'!L$52</f>
        <v>18837</v>
      </c>
      <c r="N56" s="329"/>
      <c r="O56" s="329"/>
      <c r="P56" s="329">
        <f>'将来負担比率（分子）の構造'!M$52</f>
        <v>18481</v>
      </c>
    </row>
    <row r="57" spans="1:16" x14ac:dyDescent="0.15">
      <c r="A57" s="329" t="s">
        <v>92</v>
      </c>
      <c r="B57" s="329"/>
      <c r="C57" s="329"/>
      <c r="D57" s="329">
        <f>'将来負担比率（分子）の構造'!I$51</f>
        <v>60</v>
      </c>
      <c r="E57" s="329"/>
      <c r="F57" s="329"/>
      <c r="G57" s="329">
        <f>'将来負担比率（分子）の構造'!J$51</f>
        <v>94</v>
      </c>
      <c r="H57" s="329"/>
      <c r="I57" s="329"/>
      <c r="J57" s="329">
        <f>'将来負担比率（分子）の構造'!K$51</f>
        <v>78</v>
      </c>
      <c r="K57" s="329"/>
      <c r="L57" s="329"/>
      <c r="M57" s="329">
        <f>'将来負担比率（分子）の構造'!L$51</f>
        <v>68</v>
      </c>
      <c r="N57" s="329"/>
      <c r="O57" s="329"/>
      <c r="P57" s="329">
        <f>'将来負担比率（分子）の構造'!M$51</f>
        <v>59</v>
      </c>
    </row>
    <row r="58" spans="1:16" x14ac:dyDescent="0.15">
      <c r="A58" s="329" t="s">
        <v>90</v>
      </c>
      <c r="B58" s="329"/>
      <c r="C58" s="329"/>
      <c r="D58" s="329">
        <f>'将来負担比率（分子）の構造'!I$50</f>
        <v>2776</v>
      </c>
      <c r="E58" s="329"/>
      <c r="F58" s="329"/>
      <c r="G58" s="329">
        <f>'将来負担比率（分子）の構造'!J$50</f>
        <v>2562</v>
      </c>
      <c r="H58" s="329"/>
      <c r="I58" s="329"/>
      <c r="J58" s="329">
        <f>'将来負担比率（分子）の構造'!K$50</f>
        <v>2575</v>
      </c>
      <c r="K58" s="329"/>
      <c r="L58" s="329"/>
      <c r="M58" s="329">
        <f>'将来負担比率（分子）の構造'!L$50</f>
        <v>2208</v>
      </c>
      <c r="N58" s="329"/>
      <c r="O58" s="329"/>
      <c r="P58" s="329">
        <f>'将来負担比率（分子）の構造'!M$50</f>
        <v>1777</v>
      </c>
    </row>
    <row r="59" spans="1:16" x14ac:dyDescent="0.15">
      <c r="A59" s="329" t="s">
        <v>87</v>
      </c>
      <c r="B59" s="329" t="str">
        <f>'将来負担比率（分子）の構造'!I$49</f>
        <v>-</v>
      </c>
      <c r="C59" s="329"/>
      <c r="D59" s="329"/>
      <c r="E59" s="329" t="str">
        <f>'将来負担比率（分子）の構造'!J$49</f>
        <v>-</v>
      </c>
      <c r="F59" s="329"/>
      <c r="G59" s="329"/>
      <c r="H59" s="329" t="str">
        <f>'将来負担比率（分子）の構造'!K$49</f>
        <v>-</v>
      </c>
      <c r="I59" s="329"/>
      <c r="J59" s="329"/>
      <c r="K59" s="329" t="str">
        <f>'将来負担比率（分子）の構造'!L$49</f>
        <v>-</v>
      </c>
      <c r="L59" s="329"/>
      <c r="M59" s="329"/>
      <c r="N59" s="329" t="str">
        <f>'将来負担比率（分子）の構造'!M$49</f>
        <v>-</v>
      </c>
      <c r="O59" s="329"/>
      <c r="P59" s="329"/>
    </row>
    <row r="60" spans="1:16" x14ac:dyDescent="0.15">
      <c r="A60" s="329" t="s">
        <v>82</v>
      </c>
      <c r="B60" s="329" t="str">
        <f>'将来負担比率（分子）の構造'!I$48</f>
        <v>-</v>
      </c>
      <c r="C60" s="329"/>
      <c r="D60" s="329"/>
      <c r="E60" s="329" t="str">
        <f>'将来負担比率（分子）の構造'!J$48</f>
        <v>-</v>
      </c>
      <c r="F60" s="329"/>
      <c r="G60" s="329"/>
      <c r="H60" s="329" t="str">
        <f>'将来負担比率（分子）の構造'!K$48</f>
        <v>-</v>
      </c>
      <c r="I60" s="329"/>
      <c r="J60" s="329"/>
      <c r="K60" s="329" t="str">
        <f>'将来負担比率（分子）の構造'!L$48</f>
        <v>-</v>
      </c>
      <c r="L60" s="329"/>
      <c r="M60" s="329"/>
      <c r="N60" s="329" t="str">
        <f>'将来負担比率（分子）の構造'!M$48</f>
        <v>-</v>
      </c>
      <c r="O60" s="329"/>
      <c r="P60" s="329"/>
    </row>
    <row r="61" spans="1:16" x14ac:dyDescent="0.15">
      <c r="A61" s="329" t="s">
        <v>71</v>
      </c>
      <c r="B61" s="329" t="str">
        <f>'将来負担比率（分子）の構造'!I$46</f>
        <v>-</v>
      </c>
      <c r="C61" s="329"/>
      <c r="D61" s="329"/>
      <c r="E61" s="329" t="str">
        <f>'将来負担比率（分子）の構造'!J$46</f>
        <v>-</v>
      </c>
      <c r="F61" s="329"/>
      <c r="G61" s="329"/>
      <c r="H61" s="329" t="str">
        <f>'将来負担比率（分子）の構造'!K$46</f>
        <v>-</v>
      </c>
      <c r="I61" s="329"/>
      <c r="J61" s="329"/>
      <c r="K61" s="329" t="str">
        <f>'将来負担比率（分子）の構造'!L$46</f>
        <v>-</v>
      </c>
      <c r="L61" s="329"/>
      <c r="M61" s="329"/>
      <c r="N61" s="329" t="str">
        <f>'将来負担比率（分子）の構造'!M$46</f>
        <v>-</v>
      </c>
      <c r="O61" s="329"/>
      <c r="P61" s="329"/>
    </row>
    <row r="62" spans="1:16" x14ac:dyDescent="0.15">
      <c r="A62" s="329" t="s">
        <v>72</v>
      </c>
      <c r="B62" s="329">
        <f>'将来負担比率（分子）の構造'!I$45</f>
        <v>1393</v>
      </c>
      <c r="C62" s="329"/>
      <c r="D62" s="329"/>
      <c r="E62" s="329">
        <f>'将来負担比率（分子）の構造'!J$45</f>
        <v>1420</v>
      </c>
      <c r="F62" s="329"/>
      <c r="G62" s="329"/>
      <c r="H62" s="329">
        <f>'将来負担比率（分子）の構造'!K$45</f>
        <v>1398</v>
      </c>
      <c r="I62" s="329"/>
      <c r="J62" s="329"/>
      <c r="K62" s="329">
        <f>'将来負担比率（分子）の構造'!L$45</f>
        <v>1415</v>
      </c>
      <c r="L62" s="329"/>
      <c r="M62" s="329"/>
      <c r="N62" s="329">
        <f>'将来負担比率（分子）の構造'!M$45</f>
        <v>1448</v>
      </c>
      <c r="O62" s="329"/>
      <c r="P62" s="329"/>
    </row>
    <row r="63" spans="1:16" x14ac:dyDescent="0.15">
      <c r="A63" s="329" t="s">
        <v>70</v>
      </c>
      <c r="B63" s="329">
        <f>'将来負担比率（分子）の構造'!I$44</f>
        <v>358</v>
      </c>
      <c r="C63" s="329"/>
      <c r="D63" s="329"/>
      <c r="E63" s="329">
        <f>'将来負担比率（分子）の構造'!J$44</f>
        <v>335</v>
      </c>
      <c r="F63" s="329"/>
      <c r="G63" s="329"/>
      <c r="H63" s="329">
        <f>'将来負担比率（分子）の構造'!K$44</f>
        <v>308</v>
      </c>
      <c r="I63" s="329"/>
      <c r="J63" s="329"/>
      <c r="K63" s="329">
        <f>'将来負担比率（分子）の構造'!L$44</f>
        <v>274</v>
      </c>
      <c r="L63" s="329"/>
      <c r="M63" s="329"/>
      <c r="N63" s="329">
        <f>'将来負担比率（分子）の構造'!M$44</f>
        <v>224</v>
      </c>
      <c r="O63" s="329"/>
      <c r="P63" s="329"/>
    </row>
    <row r="64" spans="1:16" x14ac:dyDescent="0.15">
      <c r="A64" s="329" t="s">
        <v>68</v>
      </c>
      <c r="B64" s="329">
        <f>'将来負担比率（分子）の構造'!I$43</f>
        <v>6286</v>
      </c>
      <c r="C64" s="329"/>
      <c r="D64" s="329"/>
      <c r="E64" s="329">
        <f>'将来負担比率（分子）の構造'!J$43</f>
        <v>6002</v>
      </c>
      <c r="F64" s="329"/>
      <c r="G64" s="329"/>
      <c r="H64" s="329">
        <f>'将来負担比率（分子）の構造'!K$43</f>
        <v>5850</v>
      </c>
      <c r="I64" s="329"/>
      <c r="J64" s="329"/>
      <c r="K64" s="329">
        <f>'将来負担比率（分子）の構造'!L$43</f>
        <v>5316</v>
      </c>
      <c r="L64" s="329"/>
      <c r="M64" s="329"/>
      <c r="N64" s="329">
        <f>'将来負担比率（分子）の構造'!M$43</f>
        <v>4797</v>
      </c>
      <c r="O64" s="329"/>
      <c r="P64" s="329"/>
    </row>
    <row r="65" spans="1:16" x14ac:dyDescent="0.15">
      <c r="A65" s="329" t="s">
        <v>60</v>
      </c>
      <c r="B65" s="329">
        <f>'将来負担比率（分子）の構造'!I$42</f>
        <v>83</v>
      </c>
      <c r="C65" s="329"/>
      <c r="D65" s="329"/>
      <c r="E65" s="329">
        <f>'将来負担比率（分子）の構造'!J$42</f>
        <v>71</v>
      </c>
      <c r="F65" s="329"/>
      <c r="G65" s="329"/>
      <c r="H65" s="329">
        <f>'将来負担比率（分子）の構造'!K$42</f>
        <v>62</v>
      </c>
      <c r="I65" s="329"/>
      <c r="J65" s="329"/>
      <c r="K65" s="329">
        <f>'将来負担比率（分子）の構造'!L$42</f>
        <v>53</v>
      </c>
      <c r="L65" s="329"/>
      <c r="M65" s="329"/>
      <c r="N65" s="329">
        <f>'将来負担比率（分子）の構造'!M$42</f>
        <v>43</v>
      </c>
      <c r="O65" s="329"/>
      <c r="P65" s="329"/>
    </row>
    <row r="66" spans="1:16" x14ac:dyDescent="0.15">
      <c r="A66" s="329" t="s">
        <v>66</v>
      </c>
      <c r="B66" s="329">
        <f>'将来負担比率（分子）の構造'!I$41</f>
        <v>19441</v>
      </c>
      <c r="C66" s="329"/>
      <c r="D66" s="329"/>
      <c r="E66" s="329">
        <f>'将来負担比率（分子）の構造'!J$41</f>
        <v>19879</v>
      </c>
      <c r="F66" s="329"/>
      <c r="G66" s="329"/>
      <c r="H66" s="329">
        <f>'将来負担比率（分子）の構造'!K$41</f>
        <v>19396</v>
      </c>
      <c r="I66" s="329"/>
      <c r="J66" s="329"/>
      <c r="K66" s="329">
        <f>'将来負担比率（分子）の構造'!L$41</f>
        <v>18635</v>
      </c>
      <c r="L66" s="329"/>
      <c r="M66" s="329"/>
      <c r="N66" s="329">
        <f>'将来負担比率（分子）の構造'!M$41</f>
        <v>19035</v>
      </c>
      <c r="O66" s="329"/>
      <c r="P66" s="329"/>
    </row>
    <row r="67" spans="1:16" x14ac:dyDescent="0.15">
      <c r="A67" s="329" t="s">
        <v>96</v>
      </c>
      <c r="B67" s="329" t="e">
        <f>NA()</f>
        <v>#N/A</v>
      </c>
      <c r="C67" s="329">
        <f>IF(ISNUMBER('将来負担比率（分子）の構造'!I$53),IF('将来負担比率（分子）の構造'!I$53&lt;0,0,'将来負担比率（分子）の構造'!I$53),NA())</f>
        <v>4541</v>
      </c>
      <c r="D67" s="329" t="e">
        <f>NA()</f>
        <v>#N/A</v>
      </c>
      <c r="E67" s="329" t="e">
        <f>NA()</f>
        <v>#N/A</v>
      </c>
      <c r="F67" s="329">
        <f>IF(ISNUMBER('将来負担比率（分子）の構造'!J$53),IF('将来負担比率（分子）の構造'!J$53&lt;0,0,'将来負担比率（分子）の構造'!J$53),NA())</f>
        <v>4782</v>
      </c>
      <c r="G67" s="329" t="e">
        <f>NA()</f>
        <v>#N/A</v>
      </c>
      <c r="H67" s="329" t="e">
        <f>NA()</f>
        <v>#N/A</v>
      </c>
      <c r="I67" s="329">
        <f>IF(ISNUMBER('将来負担比率（分子）の構造'!K$53),IF('将来負担比率（分子）の構造'!K$53&lt;0,0,'将来負担比率（分子）の構造'!K$53),NA())</f>
        <v>4521</v>
      </c>
      <c r="J67" s="329" t="e">
        <f>NA()</f>
        <v>#N/A</v>
      </c>
      <c r="K67" s="329" t="e">
        <f>NA()</f>
        <v>#N/A</v>
      </c>
      <c r="L67" s="329">
        <f>IF(ISNUMBER('将来負担比率（分子）の構造'!L$53),IF('将来負担比率（分子）の構造'!L$53&lt;0,0,'将来負担比率（分子）の構造'!L$53),NA())</f>
        <v>4579</v>
      </c>
      <c r="M67" s="329" t="e">
        <f>NA()</f>
        <v>#N/A</v>
      </c>
      <c r="N67" s="329" t="e">
        <f>NA()</f>
        <v>#N/A</v>
      </c>
      <c r="O67" s="329">
        <f>IF(ISNUMBER('将来負担比率（分子）の構造'!M$53),IF('将来負担比率（分子）の構造'!M$53&lt;0,0,'将来負担比率（分子）の構造'!M$53),NA())</f>
        <v>5229</v>
      </c>
      <c r="P67" s="329" t="e">
        <f>NA()</f>
        <v>#N/A</v>
      </c>
    </row>
    <row r="70" spans="1:16" x14ac:dyDescent="0.15">
      <c r="A70" s="332" t="s">
        <v>125</v>
      </c>
      <c r="B70" s="332"/>
      <c r="C70" s="332"/>
      <c r="D70" s="332"/>
      <c r="E70" s="332"/>
      <c r="F70" s="332"/>
    </row>
    <row r="71" spans="1:16" x14ac:dyDescent="0.15">
      <c r="A71" s="331"/>
      <c r="B71" s="331" t="str">
        <f>基金残高に係る経年分析!F54</f>
        <v>H30</v>
      </c>
      <c r="C71" s="331" t="str">
        <f>基金残高に係る経年分析!G54</f>
        <v>R01</v>
      </c>
      <c r="D71" s="331" t="str">
        <f>基金残高に係る経年分析!H54</f>
        <v>R02</v>
      </c>
    </row>
    <row r="72" spans="1:16" x14ac:dyDescent="0.15">
      <c r="A72" s="331" t="s">
        <v>126</v>
      </c>
      <c r="B72" s="333">
        <f>基金残高に係る経年分析!F55</f>
        <v>1985</v>
      </c>
      <c r="C72" s="333">
        <f>基金残高に係る経年分析!G55</f>
        <v>1578</v>
      </c>
      <c r="D72" s="333">
        <f>基金残高に係る経年分析!H55</f>
        <v>1082</v>
      </c>
    </row>
    <row r="73" spans="1:16" x14ac:dyDescent="0.15">
      <c r="A73" s="331" t="s">
        <v>127</v>
      </c>
      <c r="B73" s="333">
        <f>基金残高に係る経年分析!F56</f>
        <v>0</v>
      </c>
      <c r="C73" s="333">
        <f>基金残高に係る経年分析!G56</f>
        <v>0</v>
      </c>
      <c r="D73" s="333">
        <f>基金残高に係る経年分析!H56</f>
        <v>0</v>
      </c>
    </row>
    <row r="74" spans="1:16" x14ac:dyDescent="0.15">
      <c r="A74" s="331" t="s">
        <v>129</v>
      </c>
      <c r="B74" s="333">
        <f>基金残高に係る経年分析!F57</f>
        <v>1247</v>
      </c>
      <c r="C74" s="333">
        <f>基金残高に係る経年分析!G57</f>
        <v>1078</v>
      </c>
      <c r="D74" s="333">
        <f>基金残高に係る経年分析!H57</f>
        <v>957</v>
      </c>
    </row>
  </sheetData>
  <sheetProtection algorithmName="SHA-512" hashValue="3D1XdFD2nSJUwU2exOZESiOUSL/+sTejngEwb1MqgXsW5ZeaW1WqzrqfrNFhHtygd1AfcfzRZXg0xfD9N8u4Jg==" saltValue="QeV+cPUGyUK+lsMqmPJQw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2022-02-02T03:40:30Z</dcterms:created>
  <dcterms:modified xsi:type="dcterms:W3CDTF">2022-09-27T08:40:15Z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2022-09-21T08:39:16Z</vt:filetime>
  </property>
</Properties>
</file>